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madmincz-my.sharepoint.com/personal/krehacek_kmadmin_cz/Documents/01_KM admin/SERVER_KM admin/03_Výběrka/01_Zakázky/2023023-O - MPO poliklinika_úspory/01_Osvětlení/Rozpočet/"/>
    </mc:Choice>
  </mc:AlternateContent>
  <xr:revisionPtr revIDLastSave="0" documentId="11_01D7CA605E9DCA412C8F34EF75380254668DE267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tavba" sheetId="1" r:id="rId1"/>
    <sheet name="VzorPolozky" sheetId="10" state="hidden" r:id="rId2"/>
    <sheet name="VRN" sheetId="12" r:id="rId3"/>
    <sheet name="Stavební rozpočet 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'Stavební rozpočet '!$1:$7</definedName>
    <definedName name="_xlnm.Print_Titles" localSheetId="2">VRN!$1:$7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Stavba!$A$1:$J$66</definedName>
    <definedName name="_xlnm.Print_Area" localSheetId="3">'Stavební rozpočet '!$A$1:$Y$509</definedName>
    <definedName name="_xlnm.Print_Area" localSheetId="2">VRN!$A$1:$Y$29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5" i="13" l="1"/>
  <c r="O8" i="13"/>
  <c r="Q8" i="13"/>
  <c r="V8" i="13"/>
  <c r="G9" i="13"/>
  <c r="G8" i="13" s="1"/>
  <c r="I56" i="1" s="1"/>
  <c r="I9" i="13"/>
  <c r="I8" i="13" s="1"/>
  <c r="K9" i="13"/>
  <c r="K8" i="13" s="1"/>
  <c r="O9" i="13"/>
  <c r="Q9" i="13"/>
  <c r="V9" i="13"/>
  <c r="K12" i="13"/>
  <c r="O12" i="13"/>
  <c r="Q12" i="13"/>
  <c r="V12" i="13"/>
  <c r="G13" i="13"/>
  <c r="M13" i="13" s="1"/>
  <c r="M12" i="13" s="1"/>
  <c r="I13" i="13"/>
  <c r="I12" i="13" s="1"/>
  <c r="K13" i="13"/>
  <c r="O13" i="13"/>
  <c r="Q13" i="13"/>
  <c r="V13" i="13"/>
  <c r="I344" i="13"/>
  <c r="K344" i="13"/>
  <c r="O344" i="13"/>
  <c r="Q344" i="13"/>
  <c r="V344" i="13"/>
  <c r="G345" i="13"/>
  <c r="M345" i="13" s="1"/>
  <c r="M344" i="13" s="1"/>
  <c r="I345" i="13"/>
  <c r="K345" i="13"/>
  <c r="O345" i="13"/>
  <c r="Q345" i="13"/>
  <c r="V345" i="13"/>
  <c r="G347" i="13"/>
  <c r="I59" i="1" s="1"/>
  <c r="I347" i="13"/>
  <c r="K347" i="13"/>
  <c r="O347" i="13"/>
  <c r="G348" i="13"/>
  <c r="I348" i="13"/>
  <c r="K348" i="13"/>
  <c r="M348" i="13"/>
  <c r="M347" i="13" s="1"/>
  <c r="O348" i="13"/>
  <c r="Q348" i="13"/>
  <c r="Q347" i="13" s="1"/>
  <c r="V348" i="13"/>
  <c r="V347" i="13" s="1"/>
  <c r="I356" i="13"/>
  <c r="K356" i="13"/>
  <c r="G357" i="13"/>
  <c r="G356" i="13" s="1"/>
  <c r="I60" i="1" s="1"/>
  <c r="I357" i="13"/>
  <c r="K357" i="13"/>
  <c r="O357" i="13"/>
  <c r="O356" i="13" s="1"/>
  <c r="Q357" i="13"/>
  <c r="Q356" i="13" s="1"/>
  <c r="V357" i="13"/>
  <c r="V356" i="13" s="1"/>
  <c r="G358" i="13"/>
  <c r="I61" i="1" s="1"/>
  <c r="G359" i="13"/>
  <c r="I359" i="13"/>
  <c r="I358" i="13" s="1"/>
  <c r="K359" i="13"/>
  <c r="K358" i="13" s="1"/>
  <c r="M359" i="13"/>
  <c r="O359" i="13"/>
  <c r="O358" i="13" s="1"/>
  <c r="Q359" i="13"/>
  <c r="Q358" i="13" s="1"/>
  <c r="V359" i="13"/>
  <c r="G400" i="13"/>
  <c r="M400" i="13" s="1"/>
  <c r="I400" i="13"/>
  <c r="K400" i="13"/>
  <c r="O400" i="13"/>
  <c r="Q400" i="13"/>
  <c r="V400" i="13"/>
  <c r="V358" i="13" s="1"/>
  <c r="G417" i="13"/>
  <c r="I417" i="13"/>
  <c r="K417" i="13"/>
  <c r="M417" i="13"/>
  <c r="O417" i="13"/>
  <c r="Q417" i="13"/>
  <c r="V417" i="13"/>
  <c r="G431" i="13"/>
  <c r="I431" i="13"/>
  <c r="K431" i="13"/>
  <c r="M431" i="13"/>
  <c r="O431" i="13"/>
  <c r="Q431" i="13"/>
  <c r="V431" i="13"/>
  <c r="G470" i="13"/>
  <c r="M470" i="13" s="1"/>
  <c r="I470" i="13"/>
  <c r="K470" i="13"/>
  <c r="O470" i="13"/>
  <c r="Q470" i="13"/>
  <c r="V470" i="13"/>
  <c r="Q487" i="13"/>
  <c r="V487" i="13"/>
  <c r="G488" i="13"/>
  <c r="M488" i="13" s="1"/>
  <c r="I488" i="13"/>
  <c r="K488" i="13"/>
  <c r="O488" i="13"/>
  <c r="Q488" i="13"/>
  <c r="V488" i="13"/>
  <c r="G491" i="13"/>
  <c r="M491" i="13" s="1"/>
  <c r="I491" i="13"/>
  <c r="I487" i="13" s="1"/>
  <c r="K491" i="13"/>
  <c r="K487" i="13" s="1"/>
  <c r="O491" i="13"/>
  <c r="O487" i="13" s="1"/>
  <c r="Q491" i="13"/>
  <c r="V491" i="13"/>
  <c r="G495" i="13"/>
  <c r="M495" i="13" s="1"/>
  <c r="I495" i="13"/>
  <c r="I494" i="13" s="1"/>
  <c r="K495" i="13"/>
  <c r="K494" i="13" s="1"/>
  <c r="O495" i="13"/>
  <c r="Q495" i="13"/>
  <c r="V495" i="13"/>
  <c r="G496" i="13"/>
  <c r="I496" i="13"/>
  <c r="K496" i="13"/>
  <c r="M496" i="13"/>
  <c r="O496" i="13"/>
  <c r="O494" i="13" s="1"/>
  <c r="Q496" i="13"/>
  <c r="Q494" i="13" s="1"/>
  <c r="V496" i="13"/>
  <c r="V494" i="13" s="1"/>
  <c r="G497" i="13"/>
  <c r="M497" i="13" s="1"/>
  <c r="I497" i="13"/>
  <c r="K497" i="13"/>
  <c r="O497" i="13"/>
  <c r="Q497" i="13"/>
  <c r="V497" i="13"/>
  <c r="AE499" i="13"/>
  <c r="F42" i="1" s="1"/>
  <c r="BA10" i="12"/>
  <c r="G9" i="12"/>
  <c r="G8" i="12" s="1"/>
  <c r="I9" i="12"/>
  <c r="I8" i="12" s="1"/>
  <c r="K9" i="12"/>
  <c r="K8" i="12" s="1"/>
  <c r="M9" i="12"/>
  <c r="O9" i="12"/>
  <c r="Q9" i="12"/>
  <c r="V9" i="12"/>
  <c r="G12" i="12"/>
  <c r="M12" i="12" s="1"/>
  <c r="I12" i="12"/>
  <c r="K12" i="12"/>
  <c r="O12" i="12"/>
  <c r="O8" i="12" s="1"/>
  <c r="Q12" i="12"/>
  <c r="Q8" i="12" s="1"/>
  <c r="V12" i="12"/>
  <c r="V8" i="12" s="1"/>
  <c r="G14" i="12"/>
  <c r="I65" i="1" s="1"/>
  <c r="I20" i="1" s="1"/>
  <c r="I14" i="12"/>
  <c r="G15" i="12"/>
  <c r="M15" i="12" s="1"/>
  <c r="I15" i="12"/>
  <c r="K15" i="12"/>
  <c r="K14" i="12" s="1"/>
  <c r="O15" i="12"/>
  <c r="O14" i="12" s="1"/>
  <c r="Q15" i="12"/>
  <c r="Q14" i="12" s="1"/>
  <c r="V15" i="12"/>
  <c r="V14" i="12" s="1"/>
  <c r="G17" i="12"/>
  <c r="M17" i="12" s="1"/>
  <c r="I17" i="12"/>
  <c r="K17" i="12"/>
  <c r="O17" i="12"/>
  <c r="Q17" i="12"/>
  <c r="V17" i="12"/>
  <c r="AE19" i="12"/>
  <c r="I18" i="1"/>
  <c r="H43" i="1"/>
  <c r="J28" i="1"/>
  <c r="J26" i="1"/>
  <c r="G38" i="1"/>
  <c r="F38" i="1"/>
  <c r="J23" i="1"/>
  <c r="J24" i="1"/>
  <c r="J25" i="1"/>
  <c r="J27" i="1"/>
  <c r="E24" i="1"/>
  <c r="E26" i="1"/>
  <c r="M487" i="13" l="1"/>
  <c r="G487" i="13"/>
  <c r="I62" i="1" s="1"/>
  <c r="I17" i="1" s="1"/>
  <c r="M357" i="13"/>
  <c r="M356" i="13" s="1"/>
  <c r="G344" i="13"/>
  <c r="I58" i="1" s="1"/>
  <c r="F40" i="1"/>
  <c r="M9" i="13"/>
  <c r="M8" i="13" s="1"/>
  <c r="M8" i="12"/>
  <c r="M14" i="12"/>
  <c r="F41" i="1"/>
  <c r="F39" i="1"/>
  <c r="F43" i="1" s="1"/>
  <c r="G23" i="1" s="1"/>
  <c r="G19" i="12"/>
  <c r="I64" i="1"/>
  <c r="I19" i="1" s="1"/>
  <c r="AF19" i="12"/>
  <c r="M358" i="13"/>
  <c r="M494" i="13"/>
  <c r="G12" i="13"/>
  <c r="I57" i="1" s="1"/>
  <c r="I16" i="1" s="1"/>
  <c r="G494" i="13"/>
  <c r="I63" i="1" s="1"/>
  <c r="AF499" i="13"/>
  <c r="G42" i="1" s="1"/>
  <c r="I42" i="1" s="1"/>
  <c r="I21" i="1" l="1"/>
  <c r="G499" i="13"/>
  <c r="I66" i="1"/>
  <c r="J65" i="1" s="1"/>
  <c r="G40" i="1"/>
  <c r="I40" i="1" s="1"/>
  <c r="G41" i="1"/>
  <c r="I41" i="1" s="1"/>
  <c r="G39" i="1"/>
  <c r="J60" i="1"/>
  <c r="J62" i="1"/>
  <c r="J57" i="1"/>
  <c r="J56" i="1" l="1"/>
  <c r="J63" i="1"/>
  <c r="J64" i="1"/>
  <c r="J58" i="1"/>
  <c r="J59" i="1"/>
  <c r="J61" i="1"/>
  <c r="G43" i="1"/>
  <c r="G25" i="1" s="1"/>
  <c r="A27" i="1" s="1"/>
  <c r="I39" i="1"/>
  <c r="I43" i="1" s="1"/>
  <c r="J39" i="1" l="1"/>
  <c r="J43" i="1" s="1"/>
  <c r="J42" i="1"/>
  <c r="J40" i="1"/>
  <c r="J41" i="1"/>
  <c r="J66" i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<sst xmlns="http://schemas.openxmlformats.org/spreadsheetml/2006/main" count="1338" uniqueCount="542">
  <si>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</si>
  <si>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</si>
  <si>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</si>
  <si>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</si>
  <si>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</si>
  <si>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</si>
  <si>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</si>
  <si>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</si>
  <si>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</si>
  <si>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</si>
  <si>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</si>
  <si>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</si>
  <si>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</si>
  <si>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</si>
  <si>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</si>
  <si>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</si>
  <si>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</si>
  <si>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</si>
  <si>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</si>
  <si>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</si>
  <si>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</si>
  <si>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</si>
  <si>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</si>
  <si>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</si>
  <si>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</si>
  <si>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</si>
  <si>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</si>
  <si>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</si>
  <si>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</si>
  <si>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</si>
  <si>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</si>
  <si>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</si>
  <si>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</si>
  <si>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</si>
  <si>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</si>
  <si>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</si>
  <si>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</si>
  <si>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</si>
  <si>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</si>
  <si>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</si>
  <si>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</si>
  <si>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10</t>
  </si>
  <si>
    <t xml:space="preserve">Poliklinika Otrokovice </t>
  </si>
  <si>
    <t>Stavba</t>
  </si>
  <si>
    <t>01</t>
  </si>
  <si>
    <t xml:space="preserve">Cenová nabídka </t>
  </si>
  <si>
    <t xml:space="preserve">Vedlejší náklady </t>
  </si>
  <si>
    <t>03</t>
  </si>
  <si>
    <t>Stavební práce - opravy stropu a podhledy č.2</t>
  </si>
  <si>
    <t>Celkem za stavbu</t>
  </si>
  <si>
    <t>CZK</t>
  </si>
  <si>
    <t>#POPS</t>
  </si>
  <si>
    <t xml:space="preserve">Popis stavby: 10 - Poliklinika Otrokovice </t>
  </si>
  <si>
    <t>#POPO</t>
  </si>
  <si>
    <t xml:space="preserve">Popis objektu: 01 - Cenová nabídka </t>
  </si>
  <si>
    <t>#POPR</t>
  </si>
  <si>
    <t xml:space="preserve">Popis rozpočtu: 01 - Vedlejší náklady </t>
  </si>
  <si>
    <t>Popis rozpočtu: 03 - Stavební práce - opravy stropu a podhledy č.2</t>
  </si>
  <si>
    <t>Rekapitulace dílů</t>
  </si>
  <si>
    <t>Typ dílu</t>
  </si>
  <si>
    <t>416</t>
  </si>
  <si>
    <t>Podhledy a mezistropy montované lehké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</si>
  <si>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</si>
  <si>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</si>
  <si>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</si>
  <si>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</si>
  <si>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</si>
  <si>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</si>
  <si>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</si>
  <si>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</si>
  <si>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767</t>
  </si>
  <si>
    <t>Konstrukce zámečnické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</si>
  <si>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</si>
  <si>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</si>
  <si>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</si>
  <si>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</si>
  <si>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</si>
  <si>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</si>
  <si>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</si>
  <si>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</si>
  <si>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</si>
  <si>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</si>
  <si>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</si>
  <si>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</si>
  <si>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</si>
  <si>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</si>
  <si>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</si>
  <si>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</si>
  <si>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</si>
  <si>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</si>
  <si>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</si>
  <si>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</si>
  <si>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</si>
  <si>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</si>
  <si>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</si>
  <si>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</si>
  <si>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</si>
  <si>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</si>
  <si>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</si>
  <si>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</si>
  <si>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</si>
  <si>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</si>
  <si>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</si>
  <si>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</si>
  <si>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</si>
  <si>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</si>
  <si>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</si>
  <si>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005121020R</t>
  </si>
  <si>
    <t xml:space="preserve">Zařízení staveniště </t>
  </si>
  <si>
    <t>Soubor</t>
  </si>
  <si>
    <t>RTS 23/ I</t>
  </si>
  <si>
    <t>Indiv</t>
  </si>
  <si>
    <t>VRN</t>
  </si>
  <si>
    <t>Běžná</t>
  </si>
  <si>
    <t>POL99_8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</si>
  <si>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</si>
  <si>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POP</t>
  </si>
  <si>
    <t>sklad materiálu (nový materiál a demontovaný materiál), nájem prostor, energie : 1</t>
  </si>
  <si>
    <t>VV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</si>
  <si>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</si>
  <si>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</si>
  <si>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</si>
  <si>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</si>
  <si>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</si>
  <si>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</si>
  <si>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 xml:space="preserve">ON_1spc </t>
  </si>
  <si>
    <t xml:space="preserve">Předání díla (certifikáty) </t>
  </si>
  <si>
    <t xml:space="preserve">kpl </t>
  </si>
  <si>
    <t>Vlastní</t>
  </si>
  <si>
    <t>SUM</t>
  </si>
  <si>
    <t>Poznámky uchazeče k zadání</t>
  </si>
  <si>
    <t>POPUZIV</t>
  </si>
  <si>
    <t>END</t>
  </si>
  <si>
    <t>416022121R00</t>
  </si>
  <si>
    <t>Podhledy SDK,ocel.dvouúrov.křížový rošt,1x RB 12,5</t>
  </si>
  <si>
    <t>m2</t>
  </si>
  <si>
    <t>Práce</t>
  </si>
  <si>
    <t>POL1_</t>
  </si>
  <si>
    <t>s úpravou rohů, koutů a hran konstrukcí, přebroušení a tmelení spár,</t>
  </si>
  <si>
    <t>Zapravení demontovaného SDK podhledu : 23,30</t>
  </si>
  <si>
    <t>601016143RT1</t>
  </si>
  <si>
    <t>Stěrka na stropech vnit. ručně, přestěrkování tloušťka vrstvy 2 mm</t>
  </si>
  <si>
    <t>Stěrka pro vnitřní použití. Pasta.</t>
  </si>
  <si>
    <t>Tato omítka vyžaduje úpravu podkladu podle charakteru podkladu - penetraci nebo můstek. Tato úprava není v ceně položky.</t>
  </si>
  <si>
    <t/>
  </si>
  <si>
    <t>Včetně pomocného lešení.</t>
  </si>
  <si>
    <t xml:space="preserve">pouze 20% celkové plochy : </t>
  </si>
  <si>
    <t xml:space="preserve">A1: : </t>
  </si>
  <si>
    <t>m.č. 1.01 : 20,58*0,2</t>
  </si>
  <si>
    <t>m.č. 1.04 : 12,21*0,2</t>
  </si>
  <si>
    <t>m.č. 1.05 : 27,01*0,2</t>
  </si>
  <si>
    <t>m.č. 1.11 : 34,90*0,2</t>
  </si>
  <si>
    <t>m.č. 1.15 : 1,62*0,2</t>
  </si>
  <si>
    <t>m.č. 1.16 : 2,31*0,2</t>
  </si>
  <si>
    <t>m.č. 1.17 : 3,48*0,2</t>
  </si>
  <si>
    <t>m.č. 1.18 : 7,06*0,2</t>
  </si>
  <si>
    <t>m.č. 1.19 : 0,96*0,2</t>
  </si>
  <si>
    <t>m.č. 1.20 : 0,96*0,2</t>
  </si>
  <si>
    <t>m.č. 1.21 : 1,54*0,2</t>
  </si>
  <si>
    <t>m.č. 1.22 : 2,70*0,2</t>
  </si>
  <si>
    <t>m.č. 1.23 : 5,07*0,2</t>
  </si>
  <si>
    <t>m.č. 1.26 : 35,42*0,2</t>
  </si>
  <si>
    <t>m.č. 1.27 : 13,25*0,2</t>
  </si>
  <si>
    <t>m.č. 1.31 : 2,35*0,2</t>
  </si>
  <si>
    <t>m.č. 1.32 : 13,91*0,2</t>
  </si>
  <si>
    <t>m.č. 1.33 : 4,88*0,2</t>
  </si>
  <si>
    <t>m.č. 1.34 : 13,53*0,2</t>
  </si>
  <si>
    <t>m.č. 1.35 : 15,26*0,2</t>
  </si>
  <si>
    <t>m.č. 1.36 : 6,15*0,2</t>
  </si>
  <si>
    <t>m.č. 1.37 : 11,59*0,2</t>
  </si>
  <si>
    <t>m.č. 1,38 : 16,38*0,2</t>
  </si>
  <si>
    <t>m.č. 1.39 : 38,05*0,2</t>
  </si>
  <si>
    <t>m.č. 1.54 : 16,53*0,2</t>
  </si>
  <si>
    <t>m.č. 1.53 : 18,96*0,2</t>
  </si>
  <si>
    <t>m.č. 1.59 : 21,36*0,2</t>
  </si>
  <si>
    <t>m.č. 1.60 : 13,05*0,2</t>
  </si>
  <si>
    <t>m.č. 1.61 : 1,24*0,2</t>
  </si>
  <si>
    <t>m.č. 1.62 : 34,18*0,2</t>
  </si>
  <si>
    <t>m.č. 1.63 : 4,02*0,2</t>
  </si>
  <si>
    <t>m.č. 1.64 : 42,75*0,2</t>
  </si>
  <si>
    <t>m.č. 1.65 : 6,88*0,2</t>
  </si>
  <si>
    <t xml:space="preserve">A2: : </t>
  </si>
  <si>
    <t>m.č. 2.01 : 16,69*0,2</t>
  </si>
  <si>
    <t>m.č. 2.02 : 16,43*0,2</t>
  </si>
  <si>
    <t>m.č. 2.03 : 1,32*0,2</t>
  </si>
  <si>
    <t>m.č. 2.04 : 54,58*0,2</t>
  </si>
  <si>
    <t>m.č. 2.05 : 14,73*0,2</t>
  </si>
  <si>
    <t>m.č. 2.06 : 18,83*0,2</t>
  </si>
  <si>
    <t>m.č. 2.08 : 16,83*0,2</t>
  </si>
  <si>
    <t>m.č. 2.18 : 34,86*0,2</t>
  </si>
  <si>
    <t>m.č. 2.37 : 34,93*0,2</t>
  </si>
  <si>
    <t>m.č. 2.38 : 38,23*0,2</t>
  </si>
  <si>
    <t>m.č. 2.39 : 5,98*0,2</t>
  </si>
  <si>
    <t>m.č. 2.40 : 16,34*0,2</t>
  </si>
  <si>
    <t>m.č. 2.41 : 17,64*0,2</t>
  </si>
  <si>
    <t>m.č. 2.42 : 13,17*0,2</t>
  </si>
  <si>
    <t>m.č. 2.43 : 5,07*0,2</t>
  </si>
  <si>
    <t>m.č. 2.44 : 27,87*0,2</t>
  </si>
  <si>
    <t>m.č. 2.45 : 12,90*0,2</t>
  </si>
  <si>
    <t>m.č. 2.46 : 4,03*0,2</t>
  </si>
  <si>
    <t>m.č. 2.47 : 25,61*0,2</t>
  </si>
  <si>
    <t>m.č. 2.48 : 3,82*0,2</t>
  </si>
  <si>
    <t>m.č. 2.55 : 18,06*0,2</t>
  </si>
  <si>
    <t>m.č. 2.56 : 18,40*0,2</t>
  </si>
  <si>
    <t>m.č. 2.57 : 51,57*0,2</t>
  </si>
  <si>
    <t>m.č. 2.58 : 34,19*0,2</t>
  </si>
  <si>
    <t xml:space="preserve">A3: : </t>
  </si>
  <si>
    <t>m.č. 3.01 : 18,11*0,2</t>
  </si>
  <si>
    <t>m.č. 3.02 : 1,22*0,2</t>
  </si>
  <si>
    <t>m.č. 3.03 : 16,37*0,2</t>
  </si>
  <si>
    <t>m.č. 3.04 : 11,06*0,2</t>
  </si>
  <si>
    <t>m.č. 3.05 : 16,83*0,2</t>
  </si>
  <si>
    <t>m.č. 3.06 : 18,85*0,2</t>
  </si>
  <si>
    <t>m.č. 3.07 : 18,22*0,2</t>
  </si>
  <si>
    <t>m.č. 3.08 : 16,80*0,2</t>
  </si>
  <si>
    <t>m.č. 3.09 : 16,67*0,2</t>
  </si>
  <si>
    <t>m.č. 3.18 : 50,24*0,2</t>
  </si>
  <si>
    <t>m.č. 3.19 : 61,03*0,2</t>
  </si>
  <si>
    <t>m.č. 3.20 : 38,41*0,2</t>
  </si>
  <si>
    <t>m.č. 3.21 : 18,01*0,2</t>
  </si>
  <si>
    <t>m.č. 3.22 : 18,88*0,2</t>
  </si>
  <si>
    <t>m.č. 3.23 : 17,31*0,2</t>
  </si>
  <si>
    <t>m.č. 3.24 : 17,69*0,2</t>
  </si>
  <si>
    <t>m.č. 3.25 : 17,13*0,2</t>
  </si>
  <si>
    <t>m.č. 3.26 : 15,52*0,2</t>
  </si>
  <si>
    <t>m.č. 3.27 : 33,78*0,2</t>
  </si>
  <si>
    <t>m.č. 3.28 : 44,23*0,2</t>
  </si>
  <si>
    <t>m.č. 3.39 : 17,02*0,2</t>
  </si>
  <si>
    <t>m.č. 3.40 : 16,83*0,2</t>
  </si>
  <si>
    <t>m.č. 3.41 : 18,54*0,2</t>
  </si>
  <si>
    <t>m.č. 3.42 : 18,47*0,2</t>
  </si>
  <si>
    <t>m.č. 3.43 : 25,11*0,2</t>
  </si>
  <si>
    <t>m.č. 3.44 : 40,76*0,2</t>
  </si>
  <si>
    <t>m.č. 3.45 : 4,45*0,2</t>
  </si>
  <si>
    <t>m.č. 3.46 : 38,52*0,2</t>
  </si>
  <si>
    <t>m.č. 3.47 : 4,40*0,2</t>
  </si>
  <si>
    <t xml:space="preserve">A4: : </t>
  </si>
  <si>
    <t>m.č. 4.01 : 16,73*0,2</t>
  </si>
  <si>
    <t>m.č. 4.02 : 17,40*0,2</t>
  </si>
  <si>
    <t>m.č. 4.03 : 8,87*0,2</t>
  </si>
  <si>
    <t>m.č. 4.04 : 26,88*0,2</t>
  </si>
  <si>
    <t>m.č. 4.05 : 9,12*0,2</t>
  </si>
  <si>
    <t>m.č. 4.06 : 7,29*0,2</t>
  </si>
  <si>
    <t>m.č. 4.07 : 18,49*0,2</t>
  </si>
  <si>
    <t>m.č. 4.08 : 16,57*0,2</t>
  </si>
  <si>
    <t>m.č. 4.09 : 16,74*0,2</t>
  </si>
  <si>
    <t>m.č. 4.18 : 50,01*0,2</t>
  </si>
  <si>
    <t>m.č. 4.19 : 58,89*0,2</t>
  </si>
  <si>
    <t>m.č. 4.20 : 1,49*0,2</t>
  </si>
  <si>
    <t>m.č. 4.21 : 1,08*0,2</t>
  </si>
  <si>
    <t>m.č. 4.22 : 2,73*0,2</t>
  </si>
  <si>
    <t>m.č. 4.23 : 12,12*0,2</t>
  </si>
  <si>
    <t>m.č. 4.24 : 17,98*0,2</t>
  </si>
  <si>
    <t>m.č. 4.25 : 16,76*0,2</t>
  </si>
  <si>
    <t>m.č. 4.26 : 18,75*0,2</t>
  </si>
  <si>
    <t>m.č. 4.27 : 16,59*0,2</t>
  </si>
  <si>
    <t>m.č. 4.28 : 16,83*0,2</t>
  </si>
  <si>
    <t>m.č. 4.29 : 17,12*0,2</t>
  </si>
  <si>
    <t>m.č. 4.30 : 16,60*0,2</t>
  </si>
  <si>
    <t>m.č. 4.31 : 34,40*0,2</t>
  </si>
  <si>
    <t>m.č. 4.32 : 44,22*0,2</t>
  </si>
  <si>
    <t>m.č. 4.43 : 16,88*0,2</t>
  </si>
  <si>
    <t>m.č. 4.44 : 16,88*0,2</t>
  </si>
  <si>
    <t>m.č. 4.45 : 17,72*0,2</t>
  </si>
  <si>
    <t>m.č. 4.46 : 7,97*0,2</t>
  </si>
  <si>
    <t>m.č. 4.47 : 17,33*0,2</t>
  </si>
  <si>
    <t>m.č. 4.48 : 18,67*0,2</t>
  </si>
  <si>
    <t>m.č. 4.49 : 2,26*0,2</t>
  </si>
  <si>
    <t>m.č. 4.50 : 1,71*0,2</t>
  </si>
  <si>
    <t>m.č. 4.52 : 26,56*0,2</t>
  </si>
  <si>
    <t>m.č. 4.53 : 24,29*0,2</t>
  </si>
  <si>
    <t>m.č. 4.54 : 7,20*0,2</t>
  </si>
  <si>
    <t>m.č. 4.55 : 17,25*0,2</t>
  </si>
  <si>
    <t>m.č. 4.56 : 4,40*0,2</t>
  </si>
  <si>
    <t>m.č. 4.57 : 18,12*0,2</t>
  </si>
  <si>
    <t>m.č. 4.58 : 16,45*0,2</t>
  </si>
  <si>
    <t>m.č. 4.59 : 18,00*0,2</t>
  </si>
  <si>
    <t>m.č. 4.60 : 19,66*0,2</t>
  </si>
  <si>
    <t>m.č. 4.61 : 2,97*0,2</t>
  </si>
  <si>
    <t>m.č. 4.62 : 1,70*0,2</t>
  </si>
  <si>
    <t>m.č. 4.63 : 2,34*0,2</t>
  </si>
  <si>
    <t>m.č. 4.64 : 26,44*0,2</t>
  </si>
  <si>
    <t>m.č. 4.65 : 2,89*0,2</t>
  </si>
  <si>
    <t xml:space="preserve">A5: : </t>
  </si>
  <si>
    <t>m.č. 5.01 : 24,75*0,2</t>
  </si>
  <si>
    <t>m.č. 5.03 : 12,60*0,2</t>
  </si>
  <si>
    <t>m.č. 5.04 : 27,22*0,2</t>
  </si>
  <si>
    <t>m.č. 5.05 : 25,69*0,2</t>
  </si>
  <si>
    <t>m.č. 5.06 : 16,72*0,2</t>
  </si>
  <si>
    <t>m.č. 5.15 : 48,83*0,2</t>
  </si>
  <si>
    <t>m.č. 5.16 : 58,89*0,2</t>
  </si>
  <si>
    <t>m.č. 5.17 : 36,75*0,2</t>
  </si>
  <si>
    <t>m.č. 5.18 : 26,07*0,2</t>
  </si>
  <si>
    <t>m.č. 5.19 : 27,69*0,2</t>
  </si>
  <si>
    <t>m.č. 5.20 : 27,07*0,2</t>
  </si>
  <si>
    <t>m.č. 5.21 : 24,90*0,2</t>
  </si>
  <si>
    <t>m.č. 5.22 : 33,78*0,2</t>
  </si>
  <si>
    <t>m.č. 5.23 : 44,24*0,2</t>
  </si>
  <si>
    <t>m.č. 5.34 : 16,76*0,2</t>
  </si>
  <si>
    <t>m.č. 5.35 : 16,83*0,2</t>
  </si>
  <si>
    <t>m.č. 5.36 : 17,97*0,2</t>
  </si>
  <si>
    <t>m.č. 5.37 : 35,58*0,2</t>
  </si>
  <si>
    <t>m.č. 5.38 : 19,18*0,2</t>
  </si>
  <si>
    <t>m.č. 5.39 : 19,90*0,2</t>
  </si>
  <si>
    <t>m.č. 5.40 : 38,72*0,2</t>
  </si>
  <si>
    <t>m.č. 5.41 : 4,07*0,2</t>
  </si>
  <si>
    <t>m.č. 5.42 : 18,05*0,2</t>
  </si>
  <si>
    <t>m.č. 5.45 : 29,37</t>
  </si>
  <si>
    <t xml:space="preserve">A6: : </t>
  </si>
  <si>
    <t>m.č. 6.06 : 26,21*0,2</t>
  </si>
  <si>
    <t>m.č. 6.07 : 16,64*0,2</t>
  </si>
  <si>
    <t>m.č. 6.16 : 48,49*0,2</t>
  </si>
  <si>
    <t>m.č. 6.17 : 18,61*0,2</t>
  </si>
  <si>
    <t>m.č. 6.19 : 8,32*0,2</t>
  </si>
  <si>
    <t>m.č. 6.20 : 18,01*0,2</t>
  </si>
  <si>
    <t>m.č. 6.23 : 6,86*0,2</t>
  </si>
  <si>
    <t>m.č. 6.24 : 25,13*0,2</t>
  </si>
  <si>
    <t>m.č. 6.25 : 33,78*0,2</t>
  </si>
  <si>
    <t>m.č. 6.26 : 44,27*0,2</t>
  </si>
  <si>
    <t>m.č. 6.27 : 8,56*0,2</t>
  </si>
  <si>
    <t>m.č. 6.37 : 16,40*0,2</t>
  </si>
  <si>
    <t>m.č. 6.38 : 17,15*0,2</t>
  </si>
  <si>
    <t>m.č. 6.39 : 10,60*0,2</t>
  </si>
  <si>
    <t>m.č. 6.40 : 10,80*0,2</t>
  </si>
  <si>
    <t>m.č. 6.41 : 12,22*0,2</t>
  </si>
  <si>
    <t>m.č. 6.42 : 11,83*0,2</t>
  </si>
  <si>
    <t>m.č. 6.43 : 19,05*0,2</t>
  </si>
  <si>
    <t>m.č. 6.44 : 22,14*0,2</t>
  </si>
  <si>
    <t>m.č. 6.45 : 23,52*0,2</t>
  </si>
  <si>
    <t>m.č. 6.46 : 11,63*0,2</t>
  </si>
  <si>
    <t>m.č. 6.47 : 4,68*0,2</t>
  </si>
  <si>
    <t>m.č. 6.48 : 13,08*0,2</t>
  </si>
  <si>
    <t>m.č. 6.49 : 12,22*0,2</t>
  </si>
  <si>
    <t>m.č. 6.50 : 4,99*0,2</t>
  </si>
  <si>
    <t>m.č. 6.51 : 4,63*0,2</t>
  </si>
  <si>
    <t>m.č. 6.52 : 11,72*0,2</t>
  </si>
  <si>
    <t>m.č. 6.53 : 11,93*0,2</t>
  </si>
  <si>
    <t>m.č. 6.54 : 10,74*0,2</t>
  </si>
  <si>
    <t>m.č. 6.55 : 11,54*0,2</t>
  </si>
  <si>
    <t>m.č. 6.56 : 19,14*0,2</t>
  </si>
  <si>
    <t>m.č. 6.57 : 10,19*0,2</t>
  </si>
  <si>
    <t>m.č. 6.58 : 11,06*0,2</t>
  </si>
  <si>
    <t xml:space="preserve">A7: : </t>
  </si>
  <si>
    <t>m.č. 7.05 : 7,51*0,2</t>
  </si>
  <si>
    <t>m.č. 7.06 : 24,73*0,2</t>
  </si>
  <si>
    <t xml:space="preserve">B1: : </t>
  </si>
  <si>
    <t>m.č. 1.01 : 30,75*0,2</t>
  </si>
  <si>
    <t>m.č. 1.02 : 12,80*0,2</t>
  </si>
  <si>
    <t>m.č. 1.03 : 4,48*0,2</t>
  </si>
  <si>
    <t>m.č. 1.04 : 1,26*0,2</t>
  </si>
  <si>
    <t>m.č. 1.05 : 1,04*0,2</t>
  </si>
  <si>
    <t>m.č. 1.06 : 0,84*0,2</t>
  </si>
  <si>
    <t>m.č. 1.07 : 32,56*0,2</t>
  </si>
  <si>
    <t>m.č. 1.08 : 31,35*0,2</t>
  </si>
  <si>
    <t>m.č. 1.16 : 22,12*0,2</t>
  </si>
  <si>
    <t>m.č. 1.17 : 14,15*0,2</t>
  </si>
  <si>
    <t>m.č. 1.18 : 2,87*0,2</t>
  </si>
  <si>
    <t>m.č. 1.19 : 2,78*0,2</t>
  </si>
  <si>
    <t>m.č. 1.22 : 7,65*0,2</t>
  </si>
  <si>
    <t>m.č. 1.23 : 9,30*0,2</t>
  </si>
  <si>
    <t>m.č. 1.24 : 15,43*0,2</t>
  </si>
  <si>
    <t>m.č. 1.26 : 10,60*0,2</t>
  </si>
  <si>
    <t xml:space="preserve">B2: : </t>
  </si>
  <si>
    <t>m.č. 2.01 : 65,85*0,2</t>
  </si>
  <si>
    <t>m.č. 2.02 : 2,08*0,2</t>
  </si>
  <si>
    <t>m.č. 2.03 : 7,01*0,</t>
  </si>
  <si>
    <t>m.č. 2.04 : 31,97*0,2</t>
  </si>
  <si>
    <t>m.č. 2.05 : 6,35*0,2</t>
  </si>
  <si>
    <t>m.č. 2.06 : 1,75*0,2</t>
  </si>
  <si>
    <t>m.č. 2.07 : 0,84*0,2</t>
  </si>
  <si>
    <t>m.č. 2.08 : 1,63*0,2</t>
  </si>
  <si>
    <t>m.č. 2.09 : 1,16*0,2</t>
  </si>
  <si>
    <t>m.č. 2.10 : 42,42*0,2</t>
  </si>
  <si>
    <t>m.č. 2.11 : 65,38*0,2</t>
  </si>
  <si>
    <t>m.č. 2.12 : 29,54*0,2</t>
  </si>
  <si>
    <t>m.č. 2.13 : 32,68*0,2</t>
  </si>
  <si>
    <t>m.č. 2.14 : 15,18*0,2</t>
  </si>
  <si>
    <t>m.č. 2.16 : 15,10*0,2</t>
  </si>
  <si>
    <t>m.č. 2.17 : 28,14*0,2</t>
  </si>
  <si>
    <t>m.č. 2.18 : 14,62*0,2</t>
  </si>
  <si>
    <t>m.č. 2.19 : 14,83*0,2</t>
  </si>
  <si>
    <t>m.č. 2.20 : 28,21*0,2</t>
  </si>
  <si>
    <t xml:space="preserve">C1: : </t>
  </si>
  <si>
    <t>m.č. 1.01 : 51,39*0,2</t>
  </si>
  <si>
    <t>m.č. 1.02 : 31,65*0,2</t>
  </si>
  <si>
    <t>m.č. 1.03 : 1,70*0,2</t>
  </si>
  <si>
    <t>m.č. 1.04 : 1,43*0,2</t>
  </si>
  <si>
    <t>m.č. 1.05 : 2,90*0,2</t>
  </si>
  <si>
    <t>m.č. 1.06 : 13,04*0,2</t>
  </si>
  <si>
    <t>m.č. 1.07 : 3,53*0,2</t>
  </si>
  <si>
    <t>m.č. 1.08 : 25,13*0,2</t>
  </si>
  <si>
    <t>m.č. 1.09 : 27,05*0,2</t>
  </si>
  <si>
    <t>m.č. 1.10 : 34,37*0,2</t>
  </si>
  <si>
    <t>m.č. 1.11 : 12,43*0,2</t>
  </si>
  <si>
    <t>m.č. 1.12 : 35,11*0,2</t>
  </si>
  <si>
    <t>m.č. 1.20 : 13,71*0,2</t>
  </si>
  <si>
    <t>m.č. 1.21 : 13,80*0,2</t>
  </si>
  <si>
    <t>m.č. 1.22 : 26,21*0,2</t>
  </si>
  <si>
    <t>m.č. 1.23 : 13,75*0,2</t>
  </si>
  <si>
    <t>m.č. 1.24 : 13,93*0,2</t>
  </si>
  <si>
    <t xml:space="preserve">C2: : </t>
  </si>
  <si>
    <t>m.č. 2.01 : 5,69*0,2</t>
  </si>
  <si>
    <t>m.č. 2.02 : 15,57*0,2</t>
  </si>
  <si>
    <t>m.č. 2.03 : 15,58*0,2</t>
  </si>
  <si>
    <t>m.č. 2.04 : 12,50*0,2</t>
  </si>
  <si>
    <t>m.č. 2.05 : 15,18*0,2</t>
  </si>
  <si>
    <t>m.č. 2.06 : 15,10*0,2</t>
  </si>
  <si>
    <t>m.č. 2.07 : 15,43*0,2</t>
  </si>
  <si>
    <t>m.č. 2.08 : 15,41*0,2</t>
  </si>
  <si>
    <t>m.č. 2.21 : 14,46*0,2</t>
  </si>
  <si>
    <t>m.č. 2.22 : 12,84*0,2</t>
  </si>
  <si>
    <t>m.č. 2.23 : 20,12*0,2</t>
  </si>
  <si>
    <t>m.č. 2.24 : 2,63*0,2</t>
  </si>
  <si>
    <t xml:space="preserve">D1: : </t>
  </si>
  <si>
    <t>m.č. 1.01 : 6,00*0,2</t>
  </si>
  <si>
    <t>m.č. 1.03 : 13,29*0,2</t>
  </si>
  <si>
    <t>m.č. 1.30 : 1,5*0,2</t>
  </si>
  <si>
    <t>m.č. 1.31 : 7,62*0,2</t>
  </si>
  <si>
    <t>m.č. 1.32 : 1,82*0,2</t>
  </si>
  <si>
    <t>m.č. 1.33 : 1,35*0,2</t>
  </si>
  <si>
    <t>m.č. 1.34 : 4,12*0,2</t>
  </si>
  <si>
    <t>m.č. 1.37 : 3,91*0,2</t>
  </si>
  <si>
    <t>m.č. 1.38 : 1,23*0,2</t>
  </si>
  <si>
    <t>m.č. 1.39 : 11,29*0,2</t>
  </si>
  <si>
    <t xml:space="preserve">D2: : </t>
  </si>
  <si>
    <t>m.č. 2.01 : 29,73*0,2</t>
  </si>
  <si>
    <t>m.č. 2.02 : 13,04*0,2</t>
  </si>
  <si>
    <t>m.č. 2.03 : 12,17*0,2</t>
  </si>
  <si>
    <t>m.č. 2.04 : 13,04*0,2</t>
  </si>
  <si>
    <t>m.č. 2.05 : 12,17*0,2</t>
  </si>
  <si>
    <t>m.č. 2.06 : 13,11*0,2</t>
  </si>
  <si>
    <t>m.č. 2.07 : 13,11*0,2</t>
  </si>
  <si>
    <t>m.č. 2.08 : 38,83*0,2</t>
  </si>
  <si>
    <t>m.č. 2.09 : 44,87*0,2</t>
  </si>
  <si>
    <t>m.č. 2.10 : 24,86*0,2</t>
  </si>
  <si>
    <t>m.č. 2.11 : 8,70*0,2</t>
  </si>
  <si>
    <t>m.č. 2.12 : 1,27*0,2</t>
  </si>
  <si>
    <t>m.č. 2.13 : 1,25*0,2</t>
  </si>
  <si>
    <t>m.č. 2.14 : 2,89*0,2</t>
  </si>
  <si>
    <t>m.č. 2.15 : 1,50*0,2</t>
  </si>
  <si>
    <t>m.č. 2.16 : 2,68*0,2</t>
  </si>
  <si>
    <t>m.č. 2.17 : 46,43*0,2</t>
  </si>
  <si>
    <t>m.č. 2.18 : 13,93*0,2</t>
  </si>
  <si>
    <t>m.č. 2.19 : 2,38*0,2</t>
  </si>
  <si>
    <t>m.č. 2.20 : 12,78*0,2</t>
  </si>
  <si>
    <t>m.č. 2.21 : 18,45*0,2</t>
  </si>
  <si>
    <t>m.č. 2.22 : 2,21*0,2</t>
  </si>
  <si>
    <t>m.č. 2.23 : 2,53*0,2</t>
  </si>
  <si>
    <t>m.č. 2.24 : 2,95*0,2</t>
  </si>
  <si>
    <t>m.č. 2.25 : 10,87*0,2</t>
  </si>
  <si>
    <t>m.č. 2.26 : 15,96*0,2</t>
  </si>
  <si>
    <t>m.č. 2.27 : 5,12*0,2</t>
  </si>
  <si>
    <t>m.č. 2.28 : 1,30*0,2</t>
  </si>
  <si>
    <t>m.č. 2.29 : 8,64*0,2</t>
  </si>
  <si>
    <t>m.č. 2.30 : 8,31*0,2</t>
  </si>
  <si>
    <t>m.č. 2.31 : 8,91*0,2</t>
  </si>
  <si>
    <t>m.č. 2.32 : 8,91*0,2</t>
  </si>
  <si>
    <t>m.č. 2.33 : 3,53*0,2</t>
  </si>
  <si>
    <t>m.č. 2.34 : 2,54*0,2</t>
  </si>
  <si>
    <t>m.č. 2.35 : 29,11*0,2</t>
  </si>
  <si>
    <t>941955003R00</t>
  </si>
  <si>
    <t>Lešení lehké pomocné, výška podlahy do 2,5 m</t>
  </si>
  <si>
    <t>23,30+1052,16+38,814+180,23</t>
  </si>
  <si>
    <t>963016151R00</t>
  </si>
  <si>
    <t>Demontáž podhledu SDK,2úrov.kříž.rošt,1xoplášť.12,5 mm</t>
  </si>
  <si>
    <t xml:space="preserve">Demontáž stávajícího SDK podhledu ve 20% z celkové výměry : </t>
  </si>
  <si>
    <t>m.č. 6.05 : 28,82*0,2</t>
  </si>
  <si>
    <t>m.č. 6.17 : 40,67*0,2</t>
  </si>
  <si>
    <t>m.č. 6.22 : 26,42*0,2</t>
  </si>
  <si>
    <t>m.č. 6.23 : 20,59*0,2</t>
  </si>
  <si>
    <t>999281111R00</t>
  </si>
  <si>
    <t>Přesun hmot pro opravy a údržbu do výšky 25 m</t>
  </si>
  <si>
    <t>t</t>
  </si>
  <si>
    <t>Přesun hmot</t>
  </si>
  <si>
    <t>POL7_</t>
  </si>
  <si>
    <t>767587211RT4</t>
  </si>
  <si>
    <t xml:space="preserve">Montáž kazetového podhledu  600x600 mm, vč. dodávky kazet </t>
  </si>
  <si>
    <t xml:space="preserve">Náhrada za lamelový podhled : </t>
  </si>
  <si>
    <t>m.č. 1.12 : 3,03</t>
  </si>
  <si>
    <t>m.č. 1.13 : 1,39</t>
  </si>
  <si>
    <t>m.č. 1.14 : 2,14</t>
  </si>
  <si>
    <t>m.č. 1.57 : 43,25</t>
  </si>
  <si>
    <t>m.č. 5.02 : 30,87</t>
  </si>
  <si>
    <t>m.č. 5.39 : 15,33</t>
  </si>
  <si>
    <t>m.č. 5.45 : 6,00</t>
  </si>
  <si>
    <t>m.č. 6.08 : 9,59</t>
  </si>
  <si>
    <t>m.č. 6.09 : 0,96</t>
  </si>
  <si>
    <t>m.č. 6.10 : 5,30</t>
  </si>
  <si>
    <t>m.č. 6.11 : 4,77</t>
  </si>
  <si>
    <t>m.č. 6.12 : 5,37</t>
  </si>
  <si>
    <t>m.č. 6.13 : 6,88</t>
  </si>
  <si>
    <t>m.č. 6.14 : 0,96</t>
  </si>
  <si>
    <t>m.č. 6.15 : 0,96</t>
  </si>
  <si>
    <t>m.č. 6.30 : 5,30</t>
  </si>
  <si>
    <t>m.č. 6.31 : 7,49</t>
  </si>
  <si>
    <t>m.č. 6.32 : 0,96</t>
  </si>
  <si>
    <t>m.č. 6.33 : 5,48</t>
  </si>
  <si>
    <t>m.č. 6.34 : 5,30</t>
  </si>
  <si>
    <t>m.č. 6.35 : 7,64</t>
  </si>
  <si>
    <t>m.č. 6.36 : 0,96</t>
  </si>
  <si>
    <t>m.č. 2.08 : 4,5</t>
  </si>
  <si>
    <t>10% prořez, demontáže stávajících kazet : 106,615*0,1</t>
  </si>
  <si>
    <t xml:space="preserve">Montáž nových kazetových podhledů : </t>
  </si>
  <si>
    <t>m.č. 1.12 : 1,66</t>
  </si>
  <si>
    <t>m.č. 1.14 : 1,42</t>
  </si>
  <si>
    <t>m.č. 1.15 : 1,22</t>
  </si>
  <si>
    <t>m.č. 1.25 : 1,50</t>
  </si>
  <si>
    <t>767581801R00</t>
  </si>
  <si>
    <t>Demontáž podhledů - kazet</t>
  </si>
  <si>
    <t xml:space="preserve">V rozsahu 20 % celkové plochy : </t>
  </si>
  <si>
    <t>m.č. 1.54 : 14,05*0,2</t>
  </si>
  <si>
    <t>m.č. 1.58 : 17,57*0,2</t>
  </si>
  <si>
    <t>m.č. 1.64 : 34,24*0,2</t>
  </si>
  <si>
    <t>m.č. 2.50 : 10,65*0,2</t>
  </si>
  <si>
    <t>m.č. 2.54 : 15,11*0,2</t>
  </si>
  <si>
    <t>m.č. 6.18 : 8,84*0,2</t>
  </si>
  <si>
    <t>m.č. 1.09 : 46,31*0,2</t>
  </si>
  <si>
    <t>m.č. 1.11 : 47,30*0,2</t>
  </si>
  <si>
    <t>767581802R00</t>
  </si>
  <si>
    <t>Demontáž podhledů - lamel</t>
  </si>
  <si>
    <t>m.č. 5.45 : 15,27</t>
  </si>
  <si>
    <t>767584153SPC</t>
  </si>
  <si>
    <t>Montáž konstrukce podhledů kazetových, 60x60 nad 20 m2</t>
  </si>
  <si>
    <t>767587211SPC</t>
  </si>
  <si>
    <t xml:space="preserve">Zpětná montáž stávajících kazet </t>
  </si>
  <si>
    <t>784191101R00</t>
  </si>
  <si>
    <t>Penetrace podkladu univerzální pod malby</t>
  </si>
  <si>
    <t>přestěrkování 20% stropu : 1052,216</t>
  </si>
  <si>
    <t>Zapravení 20% demontovaného SDK podhledu : 23,30</t>
  </si>
  <si>
    <t>784165512R00</t>
  </si>
  <si>
    <t>přestěrkování 20% stropu : 1052,16</t>
  </si>
  <si>
    <t>979082213R00</t>
  </si>
  <si>
    <t>Vodorovná doprava suti po suchu do 1 km</t>
  </si>
  <si>
    <t>Přesun suti</t>
  </si>
  <si>
    <t>POL8_</t>
  </si>
  <si>
    <t>979081121R00</t>
  </si>
  <si>
    <t>Příplatek k odvozu za každý další 1 km</t>
  </si>
  <si>
    <t>979087391R00</t>
  </si>
  <si>
    <t>Příplatek za nošení suti každých dalších 10 m</t>
  </si>
  <si>
    <t>Malba Klasik, bílá, bez penetrace, 2 x</t>
  </si>
  <si>
    <t>Úklid prostor po stavebních úpravách bude zajištěn invetorem. Likvidaci odpadu zajišťuje dodavatel.</t>
  </si>
  <si>
    <t>Poznámka: Úklid prostor po stavebních úpravách bude zajištěn invetorem. Likvidaci odpadu zajišťuje dodavatel.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</si>
</sst>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18" fillId="0" borderId="0" xfId="0" applyNumberFormat="1" applyFont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9"/>
  <sheetViews>
    <sheetView showGridLines="0" tabSelected="1" topLeftCell="B32" zoomScaleNormal="100" zoomScaleSheetLayoutView="75" workbookViewId="0">
      <selection activeCell="G38" sqref="G3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6" t="s">
        <v>24</v>
      </c>
      <c r="C2" s="77"/>
      <c r="D2" s="78" t="s">
        <v>41</v>
      </c>
      <c r="E2" s="236" t="s">
        <v>42</v>
      </c>
      <c r="F2" s="237"/>
      <c r="G2" s="237"/>
      <c r="H2" s="237"/>
      <c r="I2" s="237"/>
      <c r="J2" s="238"/>
      <c r="O2" s="1"/>
    </row>
    <row r="3" spans="1:15" ht="27" hidden="1" customHeight="1" x14ac:dyDescent="0.2">
      <c r="A3" s="2"/>
      <c r="B3" s="79"/>
      <c r="C3" s="77"/>
      <c r="D3" s="80"/>
      <c r="E3" s="239"/>
      <c r="F3" s="240"/>
      <c r="G3" s="240"/>
      <c r="H3" s="240"/>
      <c r="I3" s="240"/>
      <c r="J3" s="241"/>
    </row>
    <row r="4" spans="1:15" ht="23.25" customHeight="1" x14ac:dyDescent="0.2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">
      <c r="A16" s="142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SUMIF(F56:F65,A16,I56:I65)+SUMIF(F56:F65,"PSU",I56:I65)</f>
        <v>0</v>
      </c>
      <c r="J16" s="210"/>
    </row>
    <row r="17" spans="1:10" ht="23.25" customHeight="1" x14ac:dyDescent="0.2">
      <c r="A17" s="142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SUMIF(F56:F65,A17,I56:I65)</f>
        <v>0</v>
      </c>
      <c r="J17" s="210"/>
    </row>
    <row r="18" spans="1:10" ht="23.25" customHeight="1" x14ac:dyDescent="0.2">
      <c r="A18" s="142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SUMIF(F56:F65,A18,I56:I65)</f>
        <v>0</v>
      </c>
      <c r="J18" s="210"/>
    </row>
    <row r="19" spans="1:10" ht="23.25" customHeight="1" x14ac:dyDescent="0.2">
      <c r="A19" s="142" t="s">
        <v>77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SUMIF(F56:F65,A19,I56:I65)</f>
        <v>0</v>
      </c>
      <c r="J19" s="210"/>
    </row>
    <row r="20" spans="1:10" ht="23.25" customHeight="1" x14ac:dyDescent="0.2">
      <c r="A20" s="142" t="s">
        <v>78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SUMIF(F56:F65,A20,I56:I65)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6"/>
      <c r="G21" s="211"/>
      <c r="H21" s="246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4"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v>223688.47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5">
        <f>CenaCelkemBezDPH-(ZakladDPHSni+ZakladDPHZakl)</f>
        <v>0</v>
      </c>
      <c r="H27" s="235"/>
      <c r="I27" s="23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25</v>
      </c>
      <c r="C28" s="116"/>
      <c r="D28" s="116"/>
      <c r="E28" s="117"/>
      <c r="F28" s="118"/>
      <c r="G28" s="213">
        <f>A27</f>
        <v>0</v>
      </c>
      <c r="H28" s="214"/>
      <c r="I28" s="214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37</v>
      </c>
      <c r="C29" s="120"/>
      <c r="D29" s="120"/>
      <c r="E29" s="120"/>
      <c r="F29" s="121"/>
      <c r="G29" s="213">
        <f>ZakladDPHSni+DPHSni+ZakladDPHZakl+DPHZakl+Zaokrouhleni</f>
        <v>223688.47</v>
      </c>
      <c r="H29" s="213"/>
      <c r="I29" s="213"/>
      <c r="J29" s="122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43</v>
      </c>
      <c r="C39" s="199"/>
      <c r="D39" s="199"/>
      <c r="E39" s="199"/>
      <c r="F39" s="99">
        <f>VRN!AE19+'Stavební rozpočet '!AE499</f>
        <v>0</v>
      </c>
      <c r="G39" s="100">
        <f>VRN!AF19+'Stavební rozpočet '!AF499</f>
        <v>0</v>
      </c>
      <c r="H39" s="101"/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4" t="s">
        <v>44</v>
      </c>
      <c r="C40" s="200" t="s">
        <v>45</v>
      </c>
      <c r="D40" s="200"/>
      <c r="E40" s="200"/>
      <c r="F40" s="105">
        <f>VRN!AE19+'Stavební rozpočet '!AE499</f>
        <v>0</v>
      </c>
      <c r="G40" s="106">
        <f>VRN!AF19+'Stavební rozpočet '!AF499</f>
        <v>0</v>
      </c>
      <c r="H40" s="106"/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87">
        <v>3</v>
      </c>
      <c r="B41" s="109" t="s">
        <v>44</v>
      </c>
      <c r="C41" s="199" t="s">
        <v>46</v>
      </c>
      <c r="D41" s="199"/>
      <c r="E41" s="199"/>
      <c r="F41" s="110">
        <f>VRN!AE19</f>
        <v>0</v>
      </c>
      <c r="G41" s="101">
        <f>VRN!AF19</f>
        <v>0</v>
      </c>
      <c r="H41" s="101"/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customHeight="1" x14ac:dyDescent="0.2">
      <c r="A42" s="87">
        <v>3</v>
      </c>
      <c r="B42" s="109" t="s">
        <v>47</v>
      </c>
      <c r="C42" s="199" t="s">
        <v>48</v>
      </c>
      <c r="D42" s="199"/>
      <c r="E42" s="199"/>
      <c r="F42" s="110">
        <f>'Stavební rozpočet '!AE499</f>
        <v>0</v>
      </c>
      <c r="G42" s="101">
        <f>'Stavební rozpočet '!AF499</f>
        <v>0</v>
      </c>
      <c r="H42" s="101"/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customHeight="1" x14ac:dyDescent="0.2">
      <c r="A43" s="87"/>
      <c r="B43" s="201" t="s">
        <v>49</v>
      </c>
      <c r="C43" s="202"/>
      <c r="D43" s="202"/>
      <c r="E43" s="202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55</v>
      </c>
      <c r="B48" t="s">
        <v>57</v>
      </c>
    </row>
    <row r="50" spans="1:10" x14ac:dyDescent="0.2">
      <c r="B50" t="s">
        <v>541</v>
      </c>
    </row>
    <row r="53" spans="1:10" ht="15.75" x14ac:dyDescent="0.25">
      <c r="B53" s="123" t="s">
        <v>58</v>
      </c>
    </row>
    <row r="55" spans="1:10" ht="25.5" customHeight="1" x14ac:dyDescent="0.2">
      <c r="A55" s="125"/>
      <c r="B55" s="128" t="s">
        <v>18</v>
      </c>
      <c r="C55" s="128" t="s">
        <v>6</v>
      </c>
      <c r="D55" s="129"/>
      <c r="E55" s="129"/>
      <c r="F55" s="130" t="s">
        <v>59</v>
      </c>
      <c r="G55" s="130"/>
      <c r="H55" s="130"/>
      <c r="I55" s="130" t="s">
        <v>31</v>
      </c>
      <c r="J55" s="130" t="s">
        <v>0</v>
      </c>
    </row>
    <row r="56" spans="1:10" ht="36.75" customHeight="1" x14ac:dyDescent="0.2">
      <c r="A56" s="126"/>
      <c r="B56" s="131" t="s">
        <v>60</v>
      </c>
      <c r="C56" s="197" t="s">
        <v>61</v>
      </c>
      <c r="D56" s="198"/>
      <c r="E56" s="198"/>
      <c r="F56" s="140" t="s">
        <v>26</v>
      </c>
      <c r="G56" s="132"/>
      <c r="H56" s="132"/>
      <c r="I56" s="132">
        <f>'Stavební rozpočet '!G8</f>
        <v>0</v>
      </c>
      <c r="J56" s="137" t="str">
        <f>IF(I66=0,"",I56/I66*100)</f>
        <v/>
      </c>
    </row>
    <row r="57" spans="1:10" ht="36.75" customHeight="1" x14ac:dyDescent="0.2">
      <c r="A57" s="126"/>
      <c r="B57" s="131" t="s">
        <v>62</v>
      </c>
      <c r="C57" s="197" t="s">
        <v>63</v>
      </c>
      <c r="D57" s="198"/>
      <c r="E57" s="198"/>
      <c r="F57" s="140" t="s">
        <v>26</v>
      </c>
      <c r="G57" s="132"/>
      <c r="H57" s="132"/>
      <c r="I57" s="132">
        <f>'Stavební rozpočet '!G12</f>
        <v>0</v>
      </c>
      <c r="J57" s="137" t="str">
        <f>IF(I66=0,"",I57/I66*100)</f>
        <v/>
      </c>
    </row>
    <row r="58" spans="1:10" ht="36.75" customHeight="1" x14ac:dyDescent="0.2">
      <c r="A58" s="126"/>
      <c r="B58" s="131" t="s">
        <v>64</v>
      </c>
      <c r="C58" s="197" t="s">
        <v>65</v>
      </c>
      <c r="D58" s="198"/>
      <c r="E58" s="198"/>
      <c r="F58" s="140" t="s">
        <v>26</v>
      </c>
      <c r="G58" s="132"/>
      <c r="H58" s="132"/>
      <c r="I58" s="132">
        <f>'Stavební rozpočet '!G344</f>
        <v>0</v>
      </c>
      <c r="J58" s="137" t="str">
        <f>IF(I66=0,"",I58/I66*100)</f>
        <v/>
      </c>
    </row>
    <row r="59" spans="1:10" ht="36.75" customHeight="1" x14ac:dyDescent="0.2">
      <c r="A59" s="126"/>
      <c r="B59" s="131" t="s">
        <v>66</v>
      </c>
      <c r="C59" s="197" t="s">
        <v>67</v>
      </c>
      <c r="D59" s="198"/>
      <c r="E59" s="198"/>
      <c r="F59" s="140" t="s">
        <v>26</v>
      </c>
      <c r="G59" s="132"/>
      <c r="H59" s="132"/>
      <c r="I59" s="132">
        <f>'Stavební rozpočet '!G347</f>
        <v>0</v>
      </c>
      <c r="J59" s="137" t="str">
        <f>IF(I66=0,"",I59/I66*100)</f>
        <v/>
      </c>
    </row>
    <row r="60" spans="1:10" ht="36.75" customHeight="1" x14ac:dyDescent="0.2">
      <c r="A60" s="126"/>
      <c r="B60" s="131" t="s">
        <v>68</v>
      </c>
      <c r="C60" s="197" t="s">
        <v>69</v>
      </c>
      <c r="D60" s="198"/>
      <c r="E60" s="198"/>
      <c r="F60" s="140" t="s">
        <v>26</v>
      </c>
      <c r="G60" s="132"/>
      <c r="H60" s="132"/>
      <c r="I60" s="132">
        <f>'Stavební rozpočet '!G356</f>
        <v>0</v>
      </c>
      <c r="J60" s="137" t="str">
        <f>IF(I66=0,"",I60/I66*100)</f>
        <v/>
      </c>
    </row>
    <row r="61" spans="1:10" ht="36.75" customHeight="1" x14ac:dyDescent="0.2">
      <c r="A61" s="126"/>
      <c r="B61" s="131" t="s">
        <v>70</v>
      </c>
      <c r="C61" s="197" t="s">
        <v>71</v>
      </c>
      <c r="D61" s="198"/>
      <c r="E61" s="198"/>
      <c r="F61" s="140" t="s">
        <v>27</v>
      </c>
      <c r="G61" s="132"/>
      <c r="H61" s="132"/>
      <c r="I61" s="132">
        <f>'Stavební rozpočet '!G358</f>
        <v>0</v>
      </c>
      <c r="J61" s="137" t="str">
        <f>IF(I66=0,"",I61/I66*100)</f>
        <v/>
      </c>
    </row>
    <row r="62" spans="1:10" ht="36.75" customHeight="1" x14ac:dyDescent="0.2">
      <c r="A62" s="126"/>
      <c r="B62" s="131" t="s">
        <v>72</v>
      </c>
      <c r="C62" s="197" t="s">
        <v>73</v>
      </c>
      <c r="D62" s="198"/>
      <c r="E62" s="198"/>
      <c r="F62" s="140" t="s">
        <v>27</v>
      </c>
      <c r="G62" s="132"/>
      <c r="H62" s="132"/>
      <c r="I62" s="132">
        <f>'Stavební rozpočet '!G487</f>
        <v>0</v>
      </c>
      <c r="J62" s="137" t="str">
        <f>IF(I66=0,"",I62/I66*100)</f>
        <v/>
      </c>
    </row>
    <row r="63" spans="1:10" ht="36.75" customHeight="1" x14ac:dyDescent="0.2">
      <c r="A63" s="126"/>
      <c r="B63" s="131" t="s">
        <v>74</v>
      </c>
      <c r="C63" s="197" t="s">
        <v>75</v>
      </c>
      <c r="D63" s="198"/>
      <c r="E63" s="198"/>
      <c r="F63" s="140" t="s">
        <v>76</v>
      </c>
      <c r="G63" s="132"/>
      <c r="H63" s="132"/>
      <c r="I63" s="132">
        <f>'Stavební rozpočet '!G494</f>
        <v>0</v>
      </c>
      <c r="J63" s="137" t="str">
        <f>IF(I66=0,"",I63/I66*100)</f>
        <v/>
      </c>
    </row>
    <row r="64" spans="1:10" ht="36.75" customHeight="1" x14ac:dyDescent="0.2">
      <c r="A64" s="126"/>
      <c r="B64" s="131" t="s">
        <v>77</v>
      </c>
      <c r="C64" s="197" t="s">
        <v>29</v>
      </c>
      <c r="D64" s="198"/>
      <c r="E64" s="198"/>
      <c r="F64" s="140" t="s">
        <v>77</v>
      </c>
      <c r="G64" s="132"/>
      <c r="H64" s="132"/>
      <c r="I64" s="132">
        <f>VRN!G8</f>
        <v>0</v>
      </c>
      <c r="J64" s="137" t="str">
        <f>IF(I66=0,"",I64/I66*100)</f>
        <v/>
      </c>
    </row>
    <row r="65" spans="1:10" ht="36.75" customHeight="1" x14ac:dyDescent="0.2">
      <c r="A65" s="126"/>
      <c r="B65" s="131" t="s">
        <v>78</v>
      </c>
      <c r="C65" s="197" t="s">
        <v>30</v>
      </c>
      <c r="D65" s="198"/>
      <c r="E65" s="198"/>
      <c r="F65" s="140" t="s">
        <v>78</v>
      </c>
      <c r="G65" s="132"/>
      <c r="H65" s="132"/>
      <c r="I65" s="132">
        <f>VRN!G14</f>
        <v>0</v>
      </c>
      <c r="J65" s="137" t="str">
        <f>IF(I66=0,"",I65/I66*100)</f>
        <v/>
      </c>
    </row>
    <row r="66" spans="1:10" ht="25.5" customHeight="1" x14ac:dyDescent="0.2">
      <c r="A66" s="127"/>
      <c r="B66" s="133" t="s">
        <v>1</v>
      </c>
      <c r="C66" s="134"/>
      <c r="D66" s="135"/>
      <c r="E66" s="135"/>
      <c r="F66" s="141"/>
      <c r="G66" s="136"/>
      <c r="H66" s="136"/>
      <c r="I66" s="136">
        <f>SUM(I56:I65)</f>
        <v>0</v>
      </c>
      <c r="J66" s="138">
        <f>SUM(J56:J65)</f>
        <v>0</v>
      </c>
    </row>
    <row r="67" spans="1:10" x14ac:dyDescent="0.2">
      <c r="F67" s="86"/>
      <c r="G67" s="86"/>
      <c r="H67" s="86"/>
      <c r="I67" s="86"/>
      <c r="J67" s="139"/>
    </row>
    <row r="68" spans="1:10" x14ac:dyDescent="0.2">
      <c r="F68" s="86"/>
      <c r="G68" s="86"/>
      <c r="H68" s="86"/>
      <c r="I68" s="86"/>
      <c r="J68" s="139"/>
    </row>
    <row r="69" spans="1:10" x14ac:dyDescent="0.2">
      <c r="F69" s="86"/>
      <c r="G69" s="86"/>
      <c r="H69" s="86"/>
      <c r="I69" s="86"/>
      <c r="J69" s="13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B21" sqref="AB21"/>
    </sheetView>
  </sheetViews>
  <sheetFormatPr defaultRowHeight="12.75" outlineLevelRow="2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5" t="s">
        <v>7</v>
      </c>
      <c r="B1" s="265"/>
      <c r="C1" s="265"/>
      <c r="D1" s="265"/>
      <c r="E1" s="265"/>
      <c r="F1" s="265"/>
      <c r="G1" s="265"/>
      <c r="AG1" t="s">
        <v>79</v>
      </c>
    </row>
    <row r="2" spans="1:60" ht="24.95" customHeight="1" x14ac:dyDescent="0.2">
      <c r="A2" s="50" t="s">
        <v>8</v>
      </c>
      <c r="B2" s="49" t="s">
        <v>41</v>
      </c>
      <c r="C2" s="266" t="s">
        <v>42</v>
      </c>
      <c r="D2" s="267"/>
      <c r="E2" s="267"/>
      <c r="F2" s="267"/>
      <c r="G2" s="268"/>
      <c r="AG2" t="s">
        <v>80</v>
      </c>
    </row>
    <row r="3" spans="1:60" ht="24.95" customHeight="1" x14ac:dyDescent="0.2">
      <c r="A3" s="50" t="s">
        <v>9</v>
      </c>
      <c r="B3" s="49" t="s">
        <v>44</v>
      </c>
      <c r="C3" s="266" t="s">
        <v>45</v>
      </c>
      <c r="D3" s="267"/>
      <c r="E3" s="267"/>
      <c r="F3" s="267"/>
      <c r="G3" s="268"/>
      <c r="AC3" s="124" t="s">
        <v>80</v>
      </c>
      <c r="AG3" t="s">
        <v>81</v>
      </c>
    </row>
    <row r="4" spans="1:60" ht="24.95" customHeight="1" x14ac:dyDescent="0.2">
      <c r="A4" s="143" t="s">
        <v>10</v>
      </c>
      <c r="B4" s="144" t="s">
        <v>44</v>
      </c>
      <c r="C4" s="269" t="s">
        <v>46</v>
      </c>
      <c r="D4" s="270"/>
      <c r="E4" s="270"/>
      <c r="F4" s="270"/>
      <c r="G4" s="271"/>
      <c r="AG4" t="s">
        <v>82</v>
      </c>
    </row>
    <row r="5" spans="1:60" x14ac:dyDescent="0.2">
      <c r="D5" s="10"/>
    </row>
    <row r="6" spans="1:60" ht="38.25" x14ac:dyDescent="0.2">
      <c r="A6" s="146" t="s">
        <v>83</v>
      </c>
      <c r="B6" s="148" t="s">
        <v>84</v>
      </c>
      <c r="C6" s="148" t="s">
        <v>85</v>
      </c>
      <c r="D6" s="147" t="s">
        <v>86</v>
      </c>
      <c r="E6" s="146" t="s">
        <v>87</v>
      </c>
      <c r="F6" s="145" t="s">
        <v>88</v>
      </c>
      <c r="G6" s="146" t="s">
        <v>31</v>
      </c>
      <c r="H6" s="149" t="s">
        <v>32</v>
      </c>
      <c r="I6" s="149" t="s">
        <v>89</v>
      </c>
      <c r="J6" s="149" t="s">
        <v>33</v>
      </c>
      <c r="K6" s="149" t="s">
        <v>90</v>
      </c>
      <c r="L6" s="149" t="s">
        <v>91</v>
      </c>
      <c r="M6" s="149" t="s">
        <v>92</v>
      </c>
      <c r="N6" s="149" t="s">
        <v>93</v>
      </c>
      <c r="O6" s="149" t="s">
        <v>94</v>
      </c>
      <c r="P6" s="149" t="s">
        <v>95</v>
      </c>
      <c r="Q6" s="149" t="s">
        <v>96</v>
      </c>
      <c r="R6" s="149" t="s">
        <v>97</v>
      </c>
      <c r="S6" s="149" t="s">
        <v>98</v>
      </c>
      <c r="T6" s="149" t="s">
        <v>99</v>
      </c>
      <c r="U6" s="149" t="s">
        <v>100</v>
      </c>
      <c r="V6" s="149" t="s">
        <v>101</v>
      </c>
      <c r="W6" s="149" t="s">
        <v>102</v>
      </c>
      <c r="X6" s="149" t="s">
        <v>103</v>
      </c>
      <c r="Y6" s="149" t="s">
        <v>104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9" t="s">
        <v>105</v>
      </c>
      <c r="B8" s="170" t="s">
        <v>77</v>
      </c>
      <c r="C8" s="183" t="s">
        <v>29</v>
      </c>
      <c r="D8" s="171"/>
      <c r="E8" s="172"/>
      <c r="F8" s="173"/>
      <c r="G8" s="174">
        <f>SUMIF(AG9:AG13,"&lt;&gt;NOR",G9:G13)</f>
        <v>0</v>
      </c>
      <c r="H8" s="168"/>
      <c r="I8" s="168">
        <f>SUM(I9:I13)</f>
        <v>0</v>
      </c>
      <c r="J8" s="168"/>
      <c r="K8" s="168">
        <f>SUM(K9:K13)</f>
        <v>80000</v>
      </c>
      <c r="L8" s="168"/>
      <c r="M8" s="168">
        <f>SUM(M9:M13)</f>
        <v>0</v>
      </c>
      <c r="N8" s="167"/>
      <c r="O8" s="167">
        <f>SUM(O9:O13)</f>
        <v>0</v>
      </c>
      <c r="P8" s="167"/>
      <c r="Q8" s="167">
        <f>SUM(Q9:Q13)</f>
        <v>0</v>
      </c>
      <c r="R8" s="168"/>
      <c r="S8" s="168"/>
      <c r="T8" s="168"/>
      <c r="U8" s="168"/>
      <c r="V8" s="168">
        <f>SUM(V9:V13)</f>
        <v>0</v>
      </c>
      <c r="W8" s="168"/>
      <c r="X8" s="168"/>
      <c r="Y8" s="168"/>
      <c r="AG8" t="s">
        <v>106</v>
      </c>
    </row>
    <row r="9" spans="1:60" outlineLevel="1" x14ac:dyDescent="0.2">
      <c r="A9" s="176">
        <v>1</v>
      </c>
      <c r="B9" s="177" t="s">
        <v>107</v>
      </c>
      <c r="C9" s="184" t="s">
        <v>108</v>
      </c>
      <c r="D9" s="178" t="s">
        <v>109</v>
      </c>
      <c r="E9" s="179">
        <v>1</v>
      </c>
      <c r="F9" s="180">
        <v>0</v>
      </c>
      <c r="G9" s="181">
        <f>ROUND(E9*F9,2)</f>
        <v>0</v>
      </c>
      <c r="H9" s="161">
        <v>0</v>
      </c>
      <c r="I9" s="160">
        <f>ROUND(E9*H9,2)</f>
        <v>0</v>
      </c>
      <c r="J9" s="161">
        <v>20000</v>
      </c>
      <c r="K9" s="160">
        <f>ROUND(E9*J9,2)</f>
        <v>20000</v>
      </c>
      <c r="L9" s="160">
        <v>21</v>
      </c>
      <c r="M9" s="160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60"/>
      <c r="S9" s="160" t="s">
        <v>110</v>
      </c>
      <c r="T9" s="160" t="s">
        <v>111</v>
      </c>
      <c r="U9" s="160">
        <v>0</v>
      </c>
      <c r="V9" s="160">
        <f>ROUND(E9*U9,2)</f>
        <v>0</v>
      </c>
      <c r="W9" s="160"/>
      <c r="X9" s="160" t="s">
        <v>112</v>
      </c>
      <c r="Y9" s="160" t="s">
        <v>113</v>
      </c>
      <c r="Z9" s="150"/>
      <c r="AA9" s="150"/>
      <c r="AB9" s="150"/>
      <c r="AC9" s="150"/>
      <c r="AD9" s="150"/>
      <c r="AE9" s="150"/>
      <c r="AF9" s="150"/>
      <c r="AG9" s="150" t="s">
        <v>114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45" outlineLevel="2" x14ac:dyDescent="0.2">
      <c r="A10" s="157"/>
      <c r="B10" s="158"/>
      <c r="C10" s="263" t="s">
        <v>115</v>
      </c>
      <c r="D10" s="264"/>
      <c r="E10" s="264"/>
      <c r="F10" s="264"/>
      <c r="G10" s="264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82" t="str">
        <f>C10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" s="150"/>
      <c r="BC10" s="150"/>
      <c r="BD10" s="150"/>
      <c r="BE10" s="150"/>
      <c r="BF10" s="150"/>
      <c r="BG10" s="150"/>
      <c r="BH10" s="150"/>
    </row>
    <row r="11" spans="1:60" ht="22.5" outlineLevel="2" x14ac:dyDescent="0.2">
      <c r="A11" s="157"/>
      <c r="B11" s="158"/>
      <c r="C11" s="185" t="s">
        <v>117</v>
      </c>
      <c r="D11" s="165"/>
      <c r="E11" s="166">
        <v>1</v>
      </c>
      <c r="F11" s="160">
        <v>0</v>
      </c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118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6">
        <v>2</v>
      </c>
      <c r="B12" s="177" t="s">
        <v>119</v>
      </c>
      <c r="C12" s="184" t="s">
        <v>120</v>
      </c>
      <c r="D12" s="178" t="s">
        <v>109</v>
      </c>
      <c r="E12" s="179">
        <v>1</v>
      </c>
      <c r="F12" s="180">
        <v>0</v>
      </c>
      <c r="G12" s="181">
        <f>ROUND(E12*F12,2)</f>
        <v>0</v>
      </c>
      <c r="H12" s="161">
        <v>0</v>
      </c>
      <c r="I12" s="160">
        <f>ROUND(E12*H12,2)</f>
        <v>0</v>
      </c>
      <c r="J12" s="161">
        <v>60000</v>
      </c>
      <c r="K12" s="160">
        <f>ROUND(E12*J12,2)</f>
        <v>60000</v>
      </c>
      <c r="L12" s="160">
        <v>21</v>
      </c>
      <c r="M12" s="160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60"/>
      <c r="S12" s="160" t="s">
        <v>110</v>
      </c>
      <c r="T12" s="160" t="s">
        <v>111</v>
      </c>
      <c r="U12" s="160">
        <v>0</v>
      </c>
      <c r="V12" s="160">
        <f>ROUND(E12*U12,2)</f>
        <v>0</v>
      </c>
      <c r="W12" s="160"/>
      <c r="X12" s="160" t="s">
        <v>112</v>
      </c>
      <c r="Y12" s="160" t="s">
        <v>113</v>
      </c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">
      <c r="A13" s="157"/>
      <c r="B13" s="158"/>
      <c r="C13" s="263" t="s">
        <v>121</v>
      </c>
      <c r="D13" s="264"/>
      <c r="E13" s="264"/>
      <c r="F13" s="264"/>
      <c r="G13" s="264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116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9" t="s">
        <v>105</v>
      </c>
      <c r="B14" s="170" t="s">
        <v>78</v>
      </c>
      <c r="C14" s="183" t="s">
        <v>30</v>
      </c>
      <c r="D14" s="171"/>
      <c r="E14" s="172"/>
      <c r="F14" s="173"/>
      <c r="G14" s="174">
        <f>SUMIF(AG15:AG17,"&lt;&gt;NOR",G15:G17)</f>
        <v>0</v>
      </c>
      <c r="H14" s="168"/>
      <c r="I14" s="168">
        <f>SUM(I15:I17)</f>
        <v>0</v>
      </c>
      <c r="J14" s="168"/>
      <c r="K14" s="168">
        <f>SUM(K15:K17)</f>
        <v>20000</v>
      </c>
      <c r="L14" s="168"/>
      <c r="M14" s="168">
        <f>SUM(M15:M17)</f>
        <v>0</v>
      </c>
      <c r="N14" s="167"/>
      <c r="O14" s="167">
        <f>SUM(O15:O17)</f>
        <v>0</v>
      </c>
      <c r="P14" s="167"/>
      <c r="Q14" s="167">
        <f>SUM(Q15:Q17)</f>
        <v>0</v>
      </c>
      <c r="R14" s="168"/>
      <c r="S14" s="168"/>
      <c r="T14" s="168"/>
      <c r="U14" s="168"/>
      <c r="V14" s="168">
        <f>SUM(V15:V17)</f>
        <v>0</v>
      </c>
      <c r="W14" s="168"/>
      <c r="X14" s="168"/>
      <c r="Y14" s="168"/>
      <c r="AG14" t="s">
        <v>106</v>
      </c>
    </row>
    <row r="15" spans="1:60" outlineLevel="1" x14ac:dyDescent="0.2">
      <c r="A15" s="176">
        <v>3</v>
      </c>
      <c r="B15" s="177" t="s">
        <v>122</v>
      </c>
      <c r="C15" s="184" t="s">
        <v>123</v>
      </c>
      <c r="D15" s="178" t="s">
        <v>109</v>
      </c>
      <c r="E15" s="179">
        <v>1</v>
      </c>
      <c r="F15" s="180">
        <v>0</v>
      </c>
      <c r="G15" s="181">
        <f>ROUND(E15*F15,2)</f>
        <v>0</v>
      </c>
      <c r="H15" s="161">
        <v>0</v>
      </c>
      <c r="I15" s="160">
        <f>ROUND(E15*H15,2)</f>
        <v>0</v>
      </c>
      <c r="J15" s="161">
        <v>10000</v>
      </c>
      <c r="K15" s="160">
        <f>ROUND(E15*J15,2)</f>
        <v>10000</v>
      </c>
      <c r="L15" s="160">
        <v>21</v>
      </c>
      <c r="M15" s="160">
        <f>G15*(1+L15/100)</f>
        <v>0</v>
      </c>
      <c r="N15" s="159">
        <v>0</v>
      </c>
      <c r="O15" s="159">
        <f>ROUND(E15*N15,2)</f>
        <v>0</v>
      </c>
      <c r="P15" s="159">
        <v>0</v>
      </c>
      <c r="Q15" s="159">
        <f>ROUND(E15*P15,2)</f>
        <v>0</v>
      </c>
      <c r="R15" s="160"/>
      <c r="S15" s="160" t="s">
        <v>110</v>
      </c>
      <c r="T15" s="160" t="s">
        <v>111</v>
      </c>
      <c r="U15" s="160">
        <v>0</v>
      </c>
      <c r="V15" s="160">
        <f>ROUND(E15*U15,2)</f>
        <v>0</v>
      </c>
      <c r="W15" s="160"/>
      <c r="X15" s="160" t="s">
        <v>112</v>
      </c>
      <c r="Y15" s="160" t="s">
        <v>113</v>
      </c>
      <c r="Z15" s="150"/>
      <c r="AA15" s="150"/>
      <c r="AB15" s="150"/>
      <c r="AC15" s="150"/>
      <c r="AD15" s="150"/>
      <c r="AE15" s="150"/>
      <c r="AF15" s="150"/>
      <c r="AG15" s="150" t="s">
        <v>114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2" x14ac:dyDescent="0.2">
      <c r="A16" s="157"/>
      <c r="B16" s="158"/>
      <c r="C16" s="263" t="s">
        <v>124</v>
      </c>
      <c r="D16" s="264"/>
      <c r="E16" s="264"/>
      <c r="F16" s="264"/>
      <c r="G16" s="264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116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6">
        <v>4</v>
      </c>
      <c r="B17" s="177" t="s">
        <v>125</v>
      </c>
      <c r="C17" s="184" t="s">
        <v>126</v>
      </c>
      <c r="D17" s="178" t="s">
        <v>127</v>
      </c>
      <c r="E17" s="179">
        <v>1</v>
      </c>
      <c r="F17" s="180">
        <v>0</v>
      </c>
      <c r="G17" s="181">
        <f>ROUND(E17*F17,2)</f>
        <v>0</v>
      </c>
      <c r="H17" s="161">
        <v>0</v>
      </c>
      <c r="I17" s="160">
        <f>ROUND(E17*H17,2)</f>
        <v>0</v>
      </c>
      <c r="J17" s="161">
        <v>10000</v>
      </c>
      <c r="K17" s="160">
        <f>ROUND(E17*J17,2)</f>
        <v>10000</v>
      </c>
      <c r="L17" s="160">
        <v>21</v>
      </c>
      <c r="M17" s="160">
        <f>G17*(1+L17/100)</f>
        <v>0</v>
      </c>
      <c r="N17" s="159">
        <v>0</v>
      </c>
      <c r="O17" s="159">
        <f>ROUND(E17*N17,2)</f>
        <v>0</v>
      </c>
      <c r="P17" s="159">
        <v>0</v>
      </c>
      <c r="Q17" s="159">
        <f>ROUND(E17*P17,2)</f>
        <v>0</v>
      </c>
      <c r="R17" s="160"/>
      <c r="S17" s="160" t="s">
        <v>128</v>
      </c>
      <c r="T17" s="160" t="s">
        <v>111</v>
      </c>
      <c r="U17" s="160">
        <v>0</v>
      </c>
      <c r="V17" s="160">
        <f>ROUND(E17*U17,2)</f>
        <v>0</v>
      </c>
      <c r="W17" s="160"/>
      <c r="X17" s="160" t="s">
        <v>112</v>
      </c>
      <c r="Y17" s="160" t="s">
        <v>113</v>
      </c>
      <c r="Z17" s="150"/>
      <c r="AA17" s="150"/>
      <c r="AB17" s="150"/>
      <c r="AC17" s="150"/>
      <c r="AD17" s="150"/>
      <c r="AE17" s="150"/>
      <c r="AF17" s="150"/>
      <c r="AG17" s="150" t="s">
        <v>114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3"/>
      <c r="B18" s="4"/>
      <c r="C18" s="186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v>15</v>
      </c>
      <c r="AF18">
        <v>21</v>
      </c>
      <c r="AG18" t="s">
        <v>91</v>
      </c>
    </row>
    <row r="19" spans="1:60" x14ac:dyDescent="0.2">
      <c r="A19" s="153"/>
      <c r="B19" s="154" t="s">
        <v>31</v>
      </c>
      <c r="C19" s="187"/>
      <c r="D19" s="155"/>
      <c r="E19" s="156"/>
      <c r="F19" s="156"/>
      <c r="G19" s="175">
        <f>G8+G14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f>SUMIF(L7:L17,AE18,G7:G17)</f>
        <v>0</v>
      </c>
      <c r="AF19">
        <f>SUMIF(L7:L17,AF18,G7:G17)</f>
        <v>0</v>
      </c>
      <c r="AG19" t="s">
        <v>129</v>
      </c>
    </row>
    <row r="20" spans="1:60" x14ac:dyDescent="0.2">
      <c r="A20" s="3"/>
      <c r="B20" s="4"/>
      <c r="C20" s="186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60" x14ac:dyDescent="0.2">
      <c r="A21" s="3"/>
      <c r="B21" s="4"/>
      <c r="C21" s="186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 x14ac:dyDescent="0.2">
      <c r="A22" s="272" t="s">
        <v>130</v>
      </c>
      <c r="B22" s="272"/>
      <c r="C22" s="273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">
      <c r="A23" s="251" t="s">
        <v>540</v>
      </c>
      <c r="B23" s="252"/>
      <c r="C23" s="253"/>
      <c r="D23" s="252"/>
      <c r="E23" s="252"/>
      <c r="F23" s="252"/>
      <c r="G23" s="254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G23" t="s">
        <v>131</v>
      </c>
    </row>
    <row r="24" spans="1:60" x14ac:dyDescent="0.2">
      <c r="A24" s="255"/>
      <c r="B24" s="256"/>
      <c r="C24" s="257"/>
      <c r="D24" s="256"/>
      <c r="E24" s="256"/>
      <c r="F24" s="256"/>
      <c r="G24" s="258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255"/>
      <c r="B25" s="256"/>
      <c r="C25" s="257"/>
      <c r="D25" s="256"/>
      <c r="E25" s="256"/>
      <c r="F25" s="256"/>
      <c r="G25" s="258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255"/>
      <c r="B26" s="256"/>
      <c r="C26" s="257"/>
      <c r="D26" s="256"/>
      <c r="E26" s="256"/>
      <c r="F26" s="256"/>
      <c r="G26" s="258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59"/>
      <c r="B27" s="260"/>
      <c r="C27" s="261"/>
      <c r="D27" s="260"/>
      <c r="E27" s="260"/>
      <c r="F27" s="260"/>
      <c r="G27" s="26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3"/>
      <c r="B28" s="4"/>
      <c r="C28" s="186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C29" s="188"/>
      <c r="D29" s="10"/>
      <c r="AG29" t="s">
        <v>132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3:G27"/>
    <mergeCell ref="C10:G10"/>
    <mergeCell ref="C13:G13"/>
    <mergeCell ref="C16:G16"/>
    <mergeCell ref="A1:G1"/>
    <mergeCell ref="C2:G2"/>
    <mergeCell ref="C3:G3"/>
    <mergeCell ref="C4:G4"/>
    <mergeCell ref="A22:C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456" activePane="bottomLeft" state="frozen"/>
      <selection pane="bottomLeft" activeCell="AD498" sqref="AD498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5" t="s">
        <v>7</v>
      </c>
      <c r="B1" s="265"/>
      <c r="C1" s="265"/>
      <c r="D1" s="265"/>
      <c r="E1" s="265"/>
      <c r="F1" s="265"/>
      <c r="G1" s="265"/>
      <c r="AG1" t="s">
        <v>79</v>
      </c>
    </row>
    <row r="2" spans="1:60" ht="24.95" customHeight="1" x14ac:dyDescent="0.2">
      <c r="A2" s="50" t="s">
        <v>8</v>
      </c>
      <c r="B2" s="49" t="s">
        <v>41</v>
      </c>
      <c r="C2" s="266" t="s">
        <v>42</v>
      </c>
      <c r="D2" s="267"/>
      <c r="E2" s="267"/>
      <c r="F2" s="267"/>
      <c r="G2" s="268"/>
      <c r="AG2" t="s">
        <v>80</v>
      </c>
    </row>
    <row r="3" spans="1:60" ht="24.95" customHeight="1" x14ac:dyDescent="0.2">
      <c r="A3" s="50" t="s">
        <v>9</v>
      </c>
      <c r="B3" s="49" t="s">
        <v>44</v>
      </c>
      <c r="C3" s="266" t="s">
        <v>45</v>
      </c>
      <c r="D3" s="267"/>
      <c r="E3" s="267"/>
      <c r="F3" s="267"/>
      <c r="G3" s="268"/>
      <c r="AC3" s="124" t="s">
        <v>80</v>
      </c>
      <c r="AG3" t="s">
        <v>81</v>
      </c>
    </row>
    <row r="4" spans="1:60" ht="24.95" customHeight="1" x14ac:dyDescent="0.2">
      <c r="A4" s="143" t="s">
        <v>10</v>
      </c>
      <c r="B4" s="144" t="s">
        <v>47</v>
      </c>
      <c r="C4" s="269" t="s">
        <v>48</v>
      </c>
      <c r="D4" s="270"/>
      <c r="E4" s="270"/>
      <c r="F4" s="270"/>
      <c r="G4" s="271"/>
      <c r="AG4" t="s">
        <v>82</v>
      </c>
    </row>
    <row r="5" spans="1:60" x14ac:dyDescent="0.2">
      <c r="D5" s="10"/>
    </row>
    <row r="6" spans="1:60" ht="38.25" x14ac:dyDescent="0.2">
      <c r="A6" s="146" t="s">
        <v>83</v>
      </c>
      <c r="B6" s="148" t="s">
        <v>84</v>
      </c>
      <c r="C6" s="148" t="s">
        <v>85</v>
      </c>
      <c r="D6" s="147" t="s">
        <v>86</v>
      </c>
      <c r="E6" s="146" t="s">
        <v>87</v>
      </c>
      <c r="F6" s="145" t="s">
        <v>88</v>
      </c>
      <c r="G6" s="146" t="s">
        <v>31</v>
      </c>
      <c r="H6" s="149" t="s">
        <v>32</v>
      </c>
      <c r="I6" s="149" t="s">
        <v>89</v>
      </c>
      <c r="J6" s="149" t="s">
        <v>33</v>
      </c>
      <c r="K6" s="149" t="s">
        <v>90</v>
      </c>
      <c r="L6" s="149" t="s">
        <v>91</v>
      </c>
      <c r="M6" s="149" t="s">
        <v>92</v>
      </c>
      <c r="N6" s="149" t="s">
        <v>93</v>
      </c>
      <c r="O6" s="149" t="s">
        <v>94</v>
      </c>
      <c r="P6" s="149" t="s">
        <v>95</v>
      </c>
      <c r="Q6" s="149" t="s">
        <v>96</v>
      </c>
      <c r="R6" s="149" t="s">
        <v>97</v>
      </c>
      <c r="S6" s="149" t="s">
        <v>98</v>
      </c>
      <c r="T6" s="149" t="s">
        <v>99</v>
      </c>
      <c r="U6" s="149" t="s">
        <v>100</v>
      </c>
      <c r="V6" s="149" t="s">
        <v>101</v>
      </c>
      <c r="W6" s="149" t="s">
        <v>102</v>
      </c>
      <c r="X6" s="149" t="s">
        <v>103</v>
      </c>
      <c r="Y6" s="149" t="s">
        <v>104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ht="25.5" x14ac:dyDescent="0.2">
      <c r="A8" s="169" t="s">
        <v>105</v>
      </c>
      <c r="B8" s="170" t="s">
        <v>60</v>
      </c>
      <c r="C8" s="183" t="s">
        <v>61</v>
      </c>
      <c r="D8" s="171"/>
      <c r="E8" s="172"/>
      <c r="F8" s="173"/>
      <c r="G8" s="174">
        <f>SUMIF(AG9:AG11,"&lt;&gt;NOR",G9:G11)</f>
        <v>0</v>
      </c>
      <c r="H8" s="168"/>
      <c r="I8" s="168">
        <f>SUM(I9:I11)</f>
        <v>11334.52</v>
      </c>
      <c r="J8" s="168"/>
      <c r="K8" s="168">
        <f>SUM(K9:K11)</f>
        <v>17207.98</v>
      </c>
      <c r="L8" s="168"/>
      <c r="M8" s="168">
        <f>SUM(M9:M11)</f>
        <v>0</v>
      </c>
      <c r="N8" s="167"/>
      <c r="O8" s="167">
        <f>SUM(O9:O11)</f>
        <v>0.28999999999999998</v>
      </c>
      <c r="P8" s="167"/>
      <c r="Q8" s="167">
        <f>SUM(Q9:Q11)</f>
        <v>0</v>
      </c>
      <c r="R8" s="168"/>
      <c r="S8" s="168"/>
      <c r="T8" s="168"/>
      <c r="U8" s="168"/>
      <c r="V8" s="168">
        <f>SUM(V9:V11)</f>
        <v>22.14</v>
      </c>
      <c r="W8" s="168"/>
      <c r="X8" s="168"/>
      <c r="Y8" s="168"/>
      <c r="AG8" t="s">
        <v>106</v>
      </c>
    </row>
    <row r="9" spans="1:60" ht="22.5" outlineLevel="1" x14ac:dyDescent="0.2">
      <c r="A9" s="176">
        <v>1</v>
      </c>
      <c r="B9" s="177" t="s">
        <v>133</v>
      </c>
      <c r="C9" s="184" t="s">
        <v>134</v>
      </c>
      <c r="D9" s="178" t="s">
        <v>135</v>
      </c>
      <c r="E9" s="179">
        <v>23.3</v>
      </c>
      <c r="F9" s="180">
        <v>0</v>
      </c>
      <c r="G9" s="181">
        <f>ROUND(E9*F9,2)</f>
        <v>0</v>
      </c>
      <c r="H9" s="161">
        <v>486.46</v>
      </c>
      <c r="I9" s="160">
        <f>ROUND(E9*H9,2)</f>
        <v>11334.52</v>
      </c>
      <c r="J9" s="161">
        <v>738.54</v>
      </c>
      <c r="K9" s="160">
        <f>ROUND(E9*J9,2)</f>
        <v>17207.98</v>
      </c>
      <c r="L9" s="160">
        <v>21</v>
      </c>
      <c r="M9" s="160">
        <f>G9*(1+L9/100)</f>
        <v>0</v>
      </c>
      <c r="N9" s="159">
        <v>1.243E-2</v>
      </c>
      <c r="O9" s="159">
        <f>ROUND(E9*N9,2)</f>
        <v>0.28999999999999998</v>
      </c>
      <c r="P9" s="159">
        <v>0</v>
      </c>
      <c r="Q9" s="159">
        <f>ROUND(E9*P9,2)</f>
        <v>0</v>
      </c>
      <c r="R9" s="160"/>
      <c r="S9" s="160" t="s">
        <v>110</v>
      </c>
      <c r="T9" s="160" t="s">
        <v>111</v>
      </c>
      <c r="U9" s="160">
        <v>0.95</v>
      </c>
      <c r="V9" s="160">
        <f>ROUND(E9*U9,2)</f>
        <v>22.14</v>
      </c>
      <c r="W9" s="160"/>
      <c r="X9" s="160" t="s">
        <v>136</v>
      </c>
      <c r="Y9" s="160" t="s">
        <v>113</v>
      </c>
      <c r="Z9" s="150"/>
      <c r="AA9" s="150"/>
      <c r="AB9" s="150"/>
      <c r="AC9" s="150"/>
      <c r="AD9" s="150"/>
      <c r="AE9" s="150"/>
      <c r="AF9" s="150"/>
      <c r="AG9" s="150" t="s">
        <v>137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63" t="s">
        <v>138</v>
      </c>
      <c r="D10" s="264"/>
      <c r="E10" s="264"/>
      <c r="F10" s="264"/>
      <c r="G10" s="264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85" t="s">
        <v>139</v>
      </c>
      <c r="D11" s="165"/>
      <c r="E11" s="166">
        <v>23.3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118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9" t="s">
        <v>105</v>
      </c>
      <c r="B12" s="170" t="s">
        <v>62</v>
      </c>
      <c r="C12" s="183" t="s">
        <v>63</v>
      </c>
      <c r="D12" s="171"/>
      <c r="E12" s="172"/>
      <c r="F12" s="173"/>
      <c r="G12" s="174">
        <f>SUMIF(AG13:AG343,"&lt;&gt;NOR",G13:G343)</f>
        <v>0</v>
      </c>
      <c r="H12" s="168"/>
      <c r="I12" s="168">
        <f>SUM(I13:I343)</f>
        <v>94225.94</v>
      </c>
      <c r="J12" s="168"/>
      <c r="K12" s="168">
        <f>SUM(K13:K343)</f>
        <v>166723.63</v>
      </c>
      <c r="L12" s="168"/>
      <c r="M12" s="168">
        <f>SUM(M13:M343)</f>
        <v>0</v>
      </c>
      <c r="N12" s="167"/>
      <c r="O12" s="167">
        <f>SUM(O13:O343)</f>
        <v>3.57</v>
      </c>
      <c r="P12" s="167"/>
      <c r="Q12" s="167">
        <f>SUM(Q13:Q343)</f>
        <v>0</v>
      </c>
      <c r="R12" s="168"/>
      <c r="S12" s="168"/>
      <c r="T12" s="168"/>
      <c r="U12" s="168"/>
      <c r="V12" s="168">
        <f>SUM(V13:V343)</f>
        <v>326.19</v>
      </c>
      <c r="W12" s="168"/>
      <c r="X12" s="168"/>
      <c r="Y12" s="168"/>
      <c r="AG12" t="s">
        <v>106</v>
      </c>
    </row>
    <row r="13" spans="1:60" ht="22.5" outlineLevel="1" x14ac:dyDescent="0.2">
      <c r="A13" s="176">
        <v>2</v>
      </c>
      <c r="B13" s="177" t="s">
        <v>140</v>
      </c>
      <c r="C13" s="184" t="s">
        <v>141</v>
      </c>
      <c r="D13" s="178" t="s">
        <v>135</v>
      </c>
      <c r="E13" s="179">
        <v>1052.2159999999999</v>
      </c>
      <c r="F13" s="180">
        <v>0</v>
      </c>
      <c r="G13" s="181">
        <f>ROUND(E13*F13,2)</f>
        <v>0</v>
      </c>
      <c r="H13" s="161">
        <v>89.55</v>
      </c>
      <c r="I13" s="160">
        <f>ROUND(E13*H13,2)</f>
        <v>94225.94</v>
      </c>
      <c r="J13" s="161">
        <v>158.44999999999999</v>
      </c>
      <c r="K13" s="160">
        <f>ROUND(E13*J13,2)</f>
        <v>166723.63</v>
      </c>
      <c r="L13" s="160">
        <v>21</v>
      </c>
      <c r="M13" s="160">
        <f>G13*(1+L13/100)</f>
        <v>0</v>
      </c>
      <c r="N13" s="159">
        <v>3.3899999999999998E-3</v>
      </c>
      <c r="O13" s="159">
        <f>ROUND(E13*N13,2)</f>
        <v>3.57</v>
      </c>
      <c r="P13" s="159">
        <v>0</v>
      </c>
      <c r="Q13" s="159">
        <f>ROUND(E13*P13,2)</f>
        <v>0</v>
      </c>
      <c r="R13" s="160"/>
      <c r="S13" s="160" t="s">
        <v>110</v>
      </c>
      <c r="T13" s="160" t="s">
        <v>110</v>
      </c>
      <c r="U13" s="160">
        <v>0.31</v>
      </c>
      <c r="V13" s="160">
        <f>ROUND(E13*U13,2)</f>
        <v>326.19</v>
      </c>
      <c r="W13" s="160"/>
      <c r="X13" s="160" t="s">
        <v>136</v>
      </c>
      <c r="Y13" s="160" t="s">
        <v>113</v>
      </c>
      <c r="Z13" s="150"/>
      <c r="AA13" s="150"/>
      <c r="AB13" s="150"/>
      <c r="AC13" s="150"/>
      <c r="AD13" s="150"/>
      <c r="AE13" s="150"/>
      <c r="AF13" s="150"/>
      <c r="AG13" s="150" t="s">
        <v>137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63" t="s">
        <v>142</v>
      </c>
      <c r="D14" s="264"/>
      <c r="E14" s="264"/>
      <c r="F14" s="264"/>
      <c r="G14" s="264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116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3" x14ac:dyDescent="0.2">
      <c r="A15" s="157"/>
      <c r="B15" s="158"/>
      <c r="C15" s="274" t="s">
        <v>143</v>
      </c>
      <c r="D15" s="275"/>
      <c r="E15" s="275"/>
      <c r="F15" s="275"/>
      <c r="G15" s="275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116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82" t="str">
        <f>C15</f>
        <v>Tato omítka vyžaduje úpravu podkladu podle charakteru podkladu - penetraci nebo můstek. Tato úprava není v ceně položky.</v>
      </c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195" t="s">
        <v>144</v>
      </c>
      <c r="D16" s="162"/>
      <c r="E16" s="163"/>
      <c r="F16" s="164"/>
      <c r="G16" s="164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116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3" x14ac:dyDescent="0.2">
      <c r="A17" s="157"/>
      <c r="B17" s="158"/>
      <c r="C17" s="274" t="s">
        <v>145</v>
      </c>
      <c r="D17" s="275"/>
      <c r="E17" s="275"/>
      <c r="F17" s="275"/>
      <c r="G17" s="275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116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185" t="s">
        <v>146</v>
      </c>
      <c r="D18" s="165"/>
      <c r="E18" s="166"/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118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3" x14ac:dyDescent="0.2">
      <c r="A19" s="157"/>
      <c r="B19" s="158"/>
      <c r="C19" s="185" t="s">
        <v>147</v>
      </c>
      <c r="D19" s="165"/>
      <c r="E19" s="166"/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118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">
      <c r="A20" s="157"/>
      <c r="B20" s="158"/>
      <c r="C20" s="185" t="s">
        <v>148</v>
      </c>
      <c r="D20" s="165"/>
      <c r="E20" s="166">
        <v>4.1159999999999997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118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">
      <c r="A21" s="157"/>
      <c r="B21" s="158"/>
      <c r="C21" s="185" t="s">
        <v>149</v>
      </c>
      <c r="D21" s="165"/>
      <c r="E21" s="166">
        <v>2.4420000000000002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118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3" x14ac:dyDescent="0.2">
      <c r="A22" s="157"/>
      <c r="B22" s="158"/>
      <c r="C22" s="185" t="s">
        <v>150</v>
      </c>
      <c r="D22" s="165"/>
      <c r="E22" s="166">
        <v>5.4020000000000001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118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3" x14ac:dyDescent="0.2">
      <c r="A23" s="157"/>
      <c r="B23" s="158"/>
      <c r="C23" s="185" t="s">
        <v>151</v>
      </c>
      <c r="D23" s="165"/>
      <c r="E23" s="166">
        <v>6.98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118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3" x14ac:dyDescent="0.2">
      <c r="A24" s="157"/>
      <c r="B24" s="158"/>
      <c r="C24" s="185" t="s">
        <v>152</v>
      </c>
      <c r="D24" s="165"/>
      <c r="E24" s="166">
        <v>0.32400000000000001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118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185" t="s">
        <v>153</v>
      </c>
      <c r="D25" s="165"/>
      <c r="E25" s="166">
        <v>0.46200000000000002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118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">
      <c r="A26" s="157"/>
      <c r="B26" s="158"/>
      <c r="C26" s="185" t="s">
        <v>154</v>
      </c>
      <c r="D26" s="165"/>
      <c r="E26" s="166">
        <v>0.69599999999999995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118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3" x14ac:dyDescent="0.2">
      <c r="A27" s="157"/>
      <c r="B27" s="158"/>
      <c r="C27" s="185" t="s">
        <v>155</v>
      </c>
      <c r="D27" s="165"/>
      <c r="E27" s="166">
        <v>1.4119999999999999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118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3" x14ac:dyDescent="0.2">
      <c r="A28" s="157"/>
      <c r="B28" s="158"/>
      <c r="C28" s="185" t="s">
        <v>156</v>
      </c>
      <c r="D28" s="165"/>
      <c r="E28" s="166">
        <v>0.192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118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">
      <c r="A29" s="157"/>
      <c r="B29" s="158"/>
      <c r="C29" s="185" t="s">
        <v>157</v>
      </c>
      <c r="D29" s="165"/>
      <c r="E29" s="166">
        <v>0.192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118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3" x14ac:dyDescent="0.2">
      <c r="A30" s="157"/>
      <c r="B30" s="158"/>
      <c r="C30" s="185" t="s">
        <v>158</v>
      </c>
      <c r="D30" s="165"/>
      <c r="E30" s="166">
        <v>0.308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118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85" t="s">
        <v>159</v>
      </c>
      <c r="D31" s="165"/>
      <c r="E31" s="166">
        <v>0.54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118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3" x14ac:dyDescent="0.2">
      <c r="A32" s="157"/>
      <c r="B32" s="158"/>
      <c r="C32" s="185" t="s">
        <v>160</v>
      </c>
      <c r="D32" s="165"/>
      <c r="E32" s="166">
        <v>1.014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118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3" x14ac:dyDescent="0.2">
      <c r="A33" s="157"/>
      <c r="B33" s="158"/>
      <c r="C33" s="185" t="s">
        <v>161</v>
      </c>
      <c r="D33" s="165"/>
      <c r="E33" s="166">
        <v>7.0839999999999996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118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3" x14ac:dyDescent="0.2">
      <c r="A34" s="157"/>
      <c r="B34" s="158"/>
      <c r="C34" s="185" t="s">
        <v>162</v>
      </c>
      <c r="D34" s="165"/>
      <c r="E34" s="166">
        <v>2.65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118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">
      <c r="A35" s="157"/>
      <c r="B35" s="158"/>
      <c r="C35" s="185" t="s">
        <v>163</v>
      </c>
      <c r="D35" s="165"/>
      <c r="E35" s="166">
        <v>0.47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118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3" x14ac:dyDescent="0.2">
      <c r="A36" s="157"/>
      <c r="B36" s="158"/>
      <c r="C36" s="185" t="s">
        <v>164</v>
      </c>
      <c r="D36" s="165"/>
      <c r="E36" s="166">
        <v>2.782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118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3" x14ac:dyDescent="0.2">
      <c r="A37" s="157"/>
      <c r="B37" s="158"/>
      <c r="C37" s="185" t="s">
        <v>165</v>
      </c>
      <c r="D37" s="165"/>
      <c r="E37" s="166">
        <v>0.97599999999999998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118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3" x14ac:dyDescent="0.2">
      <c r="A38" s="157"/>
      <c r="B38" s="158"/>
      <c r="C38" s="185" t="s">
        <v>166</v>
      </c>
      <c r="D38" s="165"/>
      <c r="E38" s="166">
        <v>2.706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118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3" x14ac:dyDescent="0.2">
      <c r="A39" s="157"/>
      <c r="B39" s="158"/>
      <c r="C39" s="185" t="s">
        <v>167</v>
      </c>
      <c r="D39" s="165"/>
      <c r="E39" s="166">
        <v>3.052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118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3" x14ac:dyDescent="0.2">
      <c r="A40" s="157"/>
      <c r="B40" s="158"/>
      <c r="C40" s="185" t="s">
        <v>168</v>
      </c>
      <c r="D40" s="165"/>
      <c r="E40" s="166">
        <v>1.23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118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">
      <c r="A41" s="157"/>
      <c r="B41" s="158"/>
      <c r="C41" s="185" t="s">
        <v>169</v>
      </c>
      <c r="D41" s="165"/>
      <c r="E41" s="166">
        <v>2.3180000000000001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118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">
      <c r="A42" s="157"/>
      <c r="B42" s="158"/>
      <c r="C42" s="185" t="s">
        <v>170</v>
      </c>
      <c r="D42" s="165"/>
      <c r="E42" s="166">
        <v>3.2759999999999998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118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">
      <c r="A43" s="157"/>
      <c r="B43" s="158"/>
      <c r="C43" s="185" t="s">
        <v>171</v>
      </c>
      <c r="D43" s="165"/>
      <c r="E43" s="166">
        <v>7.61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118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85" t="s">
        <v>172</v>
      </c>
      <c r="D44" s="165"/>
      <c r="E44" s="166">
        <v>3.306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118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3" x14ac:dyDescent="0.2">
      <c r="A45" s="157"/>
      <c r="B45" s="158"/>
      <c r="C45" s="185" t="s">
        <v>173</v>
      </c>
      <c r="D45" s="165"/>
      <c r="E45" s="166">
        <v>3.7919999999999998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118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3" x14ac:dyDescent="0.2">
      <c r="A46" s="157"/>
      <c r="B46" s="158"/>
      <c r="C46" s="185" t="s">
        <v>174</v>
      </c>
      <c r="D46" s="165"/>
      <c r="E46" s="166">
        <v>4.2720000000000002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118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85" t="s">
        <v>175</v>
      </c>
      <c r="D47" s="165"/>
      <c r="E47" s="166">
        <v>2.61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118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3" x14ac:dyDescent="0.2">
      <c r="A48" s="157"/>
      <c r="B48" s="158"/>
      <c r="C48" s="185" t="s">
        <v>176</v>
      </c>
      <c r="D48" s="165"/>
      <c r="E48" s="166">
        <v>0.248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118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3" x14ac:dyDescent="0.2">
      <c r="A49" s="157"/>
      <c r="B49" s="158"/>
      <c r="C49" s="185" t="s">
        <v>177</v>
      </c>
      <c r="D49" s="165"/>
      <c r="E49" s="166">
        <v>6.8360000000000003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118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3" x14ac:dyDescent="0.2">
      <c r="A50" s="157"/>
      <c r="B50" s="158"/>
      <c r="C50" s="185" t="s">
        <v>178</v>
      </c>
      <c r="D50" s="165"/>
      <c r="E50" s="166">
        <v>0.80400000000000005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118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3" x14ac:dyDescent="0.2">
      <c r="A51" s="157"/>
      <c r="B51" s="158"/>
      <c r="C51" s="185" t="s">
        <v>179</v>
      </c>
      <c r="D51" s="165"/>
      <c r="E51" s="166">
        <v>8.5500000000000007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118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3" x14ac:dyDescent="0.2">
      <c r="A52" s="157"/>
      <c r="B52" s="158"/>
      <c r="C52" s="185" t="s">
        <v>180</v>
      </c>
      <c r="D52" s="165"/>
      <c r="E52" s="166">
        <v>1.3759999999999999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118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3" x14ac:dyDescent="0.2">
      <c r="A53" s="157"/>
      <c r="B53" s="158"/>
      <c r="C53" s="185" t="s">
        <v>144</v>
      </c>
      <c r="D53" s="165"/>
      <c r="E53" s="166"/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118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3" x14ac:dyDescent="0.2">
      <c r="A54" s="157"/>
      <c r="B54" s="158"/>
      <c r="C54" s="185" t="s">
        <v>181</v>
      </c>
      <c r="D54" s="165"/>
      <c r="E54" s="166"/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118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3" x14ac:dyDescent="0.2">
      <c r="A55" s="157"/>
      <c r="B55" s="158"/>
      <c r="C55" s="185" t="s">
        <v>182</v>
      </c>
      <c r="D55" s="165"/>
      <c r="E55" s="166">
        <v>3.3380000000000001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50"/>
      <c r="AA55" s="150"/>
      <c r="AB55" s="150"/>
      <c r="AC55" s="150"/>
      <c r="AD55" s="150"/>
      <c r="AE55" s="150"/>
      <c r="AF55" s="150"/>
      <c r="AG55" s="150" t="s">
        <v>118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3" x14ac:dyDescent="0.2">
      <c r="A56" s="157"/>
      <c r="B56" s="158"/>
      <c r="C56" s="185" t="s">
        <v>183</v>
      </c>
      <c r="D56" s="165"/>
      <c r="E56" s="166">
        <v>3.286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118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">
      <c r="A57" s="157"/>
      <c r="B57" s="158"/>
      <c r="C57" s="185" t="s">
        <v>184</v>
      </c>
      <c r="D57" s="165"/>
      <c r="E57" s="166">
        <v>0.26400000000000001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118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3" x14ac:dyDescent="0.2">
      <c r="A58" s="157"/>
      <c r="B58" s="158"/>
      <c r="C58" s="185" t="s">
        <v>185</v>
      </c>
      <c r="D58" s="165"/>
      <c r="E58" s="166">
        <v>10.916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118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3" x14ac:dyDescent="0.2">
      <c r="A59" s="157"/>
      <c r="B59" s="158"/>
      <c r="C59" s="185" t="s">
        <v>186</v>
      </c>
      <c r="D59" s="165"/>
      <c r="E59" s="166">
        <v>2.9460000000000002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118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3" x14ac:dyDescent="0.2">
      <c r="A60" s="157"/>
      <c r="B60" s="158"/>
      <c r="C60" s="185" t="s">
        <v>187</v>
      </c>
      <c r="D60" s="165"/>
      <c r="E60" s="166">
        <v>3.766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118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3" x14ac:dyDescent="0.2">
      <c r="A61" s="157"/>
      <c r="B61" s="158"/>
      <c r="C61" s="185" t="s">
        <v>188</v>
      </c>
      <c r="D61" s="165"/>
      <c r="E61" s="166">
        <v>3.3660000000000001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118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3" x14ac:dyDescent="0.2">
      <c r="A62" s="157"/>
      <c r="B62" s="158"/>
      <c r="C62" s="185" t="s">
        <v>189</v>
      </c>
      <c r="D62" s="165"/>
      <c r="E62" s="166">
        <v>6.9720000000000004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118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3" x14ac:dyDescent="0.2">
      <c r="A63" s="157"/>
      <c r="B63" s="158"/>
      <c r="C63" s="185" t="s">
        <v>190</v>
      </c>
      <c r="D63" s="165"/>
      <c r="E63" s="166">
        <v>6.9859999999999998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118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3" x14ac:dyDescent="0.2">
      <c r="A64" s="157"/>
      <c r="B64" s="158"/>
      <c r="C64" s="185" t="s">
        <v>191</v>
      </c>
      <c r="D64" s="165"/>
      <c r="E64" s="166">
        <v>7.6459999999999999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118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3" x14ac:dyDescent="0.2">
      <c r="A65" s="157"/>
      <c r="B65" s="158"/>
      <c r="C65" s="185" t="s">
        <v>192</v>
      </c>
      <c r="D65" s="165"/>
      <c r="E65" s="166">
        <v>1.196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118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3" x14ac:dyDescent="0.2">
      <c r="A66" s="157"/>
      <c r="B66" s="158"/>
      <c r="C66" s="185" t="s">
        <v>193</v>
      </c>
      <c r="D66" s="165"/>
      <c r="E66" s="166">
        <v>3.2679999999999998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118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185" t="s">
        <v>194</v>
      </c>
      <c r="D67" s="165"/>
      <c r="E67" s="166">
        <v>3.528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118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3" x14ac:dyDescent="0.2">
      <c r="A68" s="157"/>
      <c r="B68" s="158"/>
      <c r="C68" s="185" t="s">
        <v>195</v>
      </c>
      <c r="D68" s="165"/>
      <c r="E68" s="166">
        <v>2.6339999999999999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118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85" t="s">
        <v>196</v>
      </c>
      <c r="D69" s="165"/>
      <c r="E69" s="166">
        <v>1.014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118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85" t="s">
        <v>197</v>
      </c>
      <c r="D70" s="165"/>
      <c r="E70" s="166">
        <v>5.5739999999999998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118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85" t="s">
        <v>198</v>
      </c>
      <c r="D71" s="165"/>
      <c r="E71" s="166">
        <v>2.58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118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">
      <c r="A72" s="157"/>
      <c r="B72" s="158"/>
      <c r="C72" s="185" t="s">
        <v>199</v>
      </c>
      <c r="D72" s="165"/>
      <c r="E72" s="166">
        <v>0.80600000000000005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118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3" x14ac:dyDescent="0.2">
      <c r="A73" s="157"/>
      <c r="B73" s="158"/>
      <c r="C73" s="185" t="s">
        <v>200</v>
      </c>
      <c r="D73" s="165"/>
      <c r="E73" s="166">
        <v>5.1219999999999999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118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3" x14ac:dyDescent="0.2">
      <c r="A74" s="157"/>
      <c r="B74" s="158"/>
      <c r="C74" s="185" t="s">
        <v>201</v>
      </c>
      <c r="D74" s="165"/>
      <c r="E74" s="166">
        <v>0.76400000000000001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118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85" t="s">
        <v>202</v>
      </c>
      <c r="D75" s="165"/>
      <c r="E75" s="166">
        <v>3.6120000000000001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118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85" t="s">
        <v>203</v>
      </c>
      <c r="D76" s="165"/>
      <c r="E76" s="166">
        <v>3.68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118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3" x14ac:dyDescent="0.2">
      <c r="A77" s="157"/>
      <c r="B77" s="158"/>
      <c r="C77" s="185" t="s">
        <v>204</v>
      </c>
      <c r="D77" s="165"/>
      <c r="E77" s="166">
        <v>10.314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118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3" x14ac:dyDescent="0.2">
      <c r="A78" s="157"/>
      <c r="B78" s="158"/>
      <c r="C78" s="185" t="s">
        <v>205</v>
      </c>
      <c r="D78" s="165"/>
      <c r="E78" s="166">
        <v>6.8380000000000001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118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3" x14ac:dyDescent="0.2">
      <c r="A79" s="157"/>
      <c r="B79" s="158"/>
      <c r="C79" s="185" t="s">
        <v>144</v>
      </c>
      <c r="D79" s="165"/>
      <c r="E79" s="166"/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118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3" x14ac:dyDescent="0.2">
      <c r="A80" s="157"/>
      <c r="B80" s="158"/>
      <c r="C80" s="185" t="s">
        <v>206</v>
      </c>
      <c r="D80" s="165"/>
      <c r="E80" s="166"/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118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3" x14ac:dyDescent="0.2">
      <c r="A81" s="157"/>
      <c r="B81" s="158"/>
      <c r="C81" s="185" t="s">
        <v>207</v>
      </c>
      <c r="D81" s="165"/>
      <c r="E81" s="166">
        <v>3.6219999999999999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118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3" x14ac:dyDescent="0.2">
      <c r="A82" s="157"/>
      <c r="B82" s="158"/>
      <c r="C82" s="185" t="s">
        <v>208</v>
      </c>
      <c r="D82" s="165"/>
      <c r="E82" s="166">
        <v>0.24399999999999999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118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">
      <c r="A83" s="157"/>
      <c r="B83" s="158"/>
      <c r="C83" s="185" t="s">
        <v>209</v>
      </c>
      <c r="D83" s="165"/>
      <c r="E83" s="166">
        <v>3.274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118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3" x14ac:dyDescent="0.2">
      <c r="A84" s="157"/>
      <c r="B84" s="158"/>
      <c r="C84" s="185" t="s">
        <v>210</v>
      </c>
      <c r="D84" s="165"/>
      <c r="E84" s="166">
        <v>2.2120000000000002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118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3" x14ac:dyDescent="0.2">
      <c r="A85" s="157"/>
      <c r="B85" s="158"/>
      <c r="C85" s="185" t="s">
        <v>211</v>
      </c>
      <c r="D85" s="165"/>
      <c r="E85" s="166">
        <v>3.3660000000000001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118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3" x14ac:dyDescent="0.2">
      <c r="A86" s="157"/>
      <c r="B86" s="158"/>
      <c r="C86" s="185" t="s">
        <v>212</v>
      </c>
      <c r="D86" s="165"/>
      <c r="E86" s="166">
        <v>3.77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118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3" x14ac:dyDescent="0.2">
      <c r="A87" s="157"/>
      <c r="B87" s="158"/>
      <c r="C87" s="185" t="s">
        <v>213</v>
      </c>
      <c r="D87" s="165"/>
      <c r="E87" s="166">
        <v>3.6440000000000001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118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3" x14ac:dyDescent="0.2">
      <c r="A88" s="157"/>
      <c r="B88" s="158"/>
      <c r="C88" s="185" t="s">
        <v>214</v>
      </c>
      <c r="D88" s="165"/>
      <c r="E88" s="166">
        <v>3.36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118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3" x14ac:dyDescent="0.2">
      <c r="A89" s="157"/>
      <c r="B89" s="158"/>
      <c r="C89" s="185" t="s">
        <v>215</v>
      </c>
      <c r="D89" s="165"/>
      <c r="E89" s="166">
        <v>3.3340000000000001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118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3" x14ac:dyDescent="0.2">
      <c r="A90" s="157"/>
      <c r="B90" s="158"/>
      <c r="C90" s="185" t="s">
        <v>216</v>
      </c>
      <c r="D90" s="165"/>
      <c r="E90" s="166">
        <v>10.048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118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3" x14ac:dyDescent="0.2">
      <c r="A91" s="157"/>
      <c r="B91" s="158"/>
      <c r="C91" s="185" t="s">
        <v>217</v>
      </c>
      <c r="D91" s="165"/>
      <c r="E91" s="166">
        <v>12.206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118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3" x14ac:dyDescent="0.2">
      <c r="A92" s="157"/>
      <c r="B92" s="158"/>
      <c r="C92" s="185" t="s">
        <v>218</v>
      </c>
      <c r="D92" s="165"/>
      <c r="E92" s="166">
        <v>7.6820000000000004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118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3" x14ac:dyDescent="0.2">
      <c r="A93" s="157"/>
      <c r="B93" s="158"/>
      <c r="C93" s="185" t="s">
        <v>219</v>
      </c>
      <c r="D93" s="165"/>
      <c r="E93" s="166">
        <v>3.6019999999999999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118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3" x14ac:dyDescent="0.2">
      <c r="A94" s="157"/>
      <c r="B94" s="158"/>
      <c r="C94" s="185" t="s">
        <v>220</v>
      </c>
      <c r="D94" s="165"/>
      <c r="E94" s="166">
        <v>3.7759999999999998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118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3" x14ac:dyDescent="0.2">
      <c r="A95" s="157"/>
      <c r="B95" s="158"/>
      <c r="C95" s="185" t="s">
        <v>221</v>
      </c>
      <c r="D95" s="165"/>
      <c r="E95" s="166">
        <v>3.4620000000000002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118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3" x14ac:dyDescent="0.2">
      <c r="A96" s="157"/>
      <c r="B96" s="158"/>
      <c r="C96" s="185" t="s">
        <v>222</v>
      </c>
      <c r="D96" s="165"/>
      <c r="E96" s="166">
        <v>3.5379999999999998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118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3" x14ac:dyDescent="0.2">
      <c r="A97" s="157"/>
      <c r="B97" s="158"/>
      <c r="C97" s="185" t="s">
        <v>223</v>
      </c>
      <c r="D97" s="165"/>
      <c r="E97" s="166">
        <v>3.4260000000000002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118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3" x14ac:dyDescent="0.2">
      <c r="A98" s="157"/>
      <c r="B98" s="158"/>
      <c r="C98" s="185" t="s">
        <v>224</v>
      </c>
      <c r="D98" s="165"/>
      <c r="E98" s="166">
        <v>3.1040000000000001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118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3" x14ac:dyDescent="0.2">
      <c r="A99" s="157"/>
      <c r="B99" s="158"/>
      <c r="C99" s="185" t="s">
        <v>225</v>
      </c>
      <c r="D99" s="165"/>
      <c r="E99" s="166">
        <v>6.7560000000000002</v>
      </c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118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3" x14ac:dyDescent="0.2">
      <c r="A100" s="157"/>
      <c r="B100" s="158"/>
      <c r="C100" s="185" t="s">
        <v>226</v>
      </c>
      <c r="D100" s="165"/>
      <c r="E100" s="166">
        <v>8.8460000000000001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118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3" x14ac:dyDescent="0.2">
      <c r="A101" s="157"/>
      <c r="B101" s="158"/>
      <c r="C101" s="185" t="s">
        <v>227</v>
      </c>
      <c r="D101" s="165"/>
      <c r="E101" s="166">
        <v>3.4039999999999999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118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3" x14ac:dyDescent="0.2">
      <c r="A102" s="157"/>
      <c r="B102" s="158"/>
      <c r="C102" s="185" t="s">
        <v>228</v>
      </c>
      <c r="D102" s="165"/>
      <c r="E102" s="166">
        <v>3.3660000000000001</v>
      </c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118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3" x14ac:dyDescent="0.2">
      <c r="A103" s="157"/>
      <c r="B103" s="158"/>
      <c r="C103" s="185" t="s">
        <v>229</v>
      </c>
      <c r="D103" s="165"/>
      <c r="E103" s="166">
        <v>3.7080000000000002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118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3" x14ac:dyDescent="0.2">
      <c r="A104" s="157"/>
      <c r="B104" s="158"/>
      <c r="C104" s="185" t="s">
        <v>230</v>
      </c>
      <c r="D104" s="165"/>
      <c r="E104" s="166">
        <v>3.694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118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3" x14ac:dyDescent="0.2">
      <c r="A105" s="157"/>
      <c r="B105" s="158"/>
      <c r="C105" s="185" t="s">
        <v>231</v>
      </c>
      <c r="D105" s="165"/>
      <c r="E105" s="166">
        <v>5.0220000000000002</v>
      </c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50"/>
      <c r="AA105" s="150"/>
      <c r="AB105" s="150"/>
      <c r="AC105" s="150"/>
      <c r="AD105" s="150"/>
      <c r="AE105" s="150"/>
      <c r="AF105" s="150"/>
      <c r="AG105" s="150" t="s">
        <v>118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3" x14ac:dyDescent="0.2">
      <c r="A106" s="157"/>
      <c r="B106" s="158"/>
      <c r="C106" s="185" t="s">
        <v>232</v>
      </c>
      <c r="D106" s="165"/>
      <c r="E106" s="166">
        <v>8.1519999999999992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118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3" x14ac:dyDescent="0.2">
      <c r="A107" s="157"/>
      <c r="B107" s="158"/>
      <c r="C107" s="185" t="s">
        <v>233</v>
      </c>
      <c r="D107" s="165"/>
      <c r="E107" s="166">
        <v>0.89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118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3" x14ac:dyDescent="0.2">
      <c r="A108" s="157"/>
      <c r="B108" s="158"/>
      <c r="C108" s="185" t="s">
        <v>234</v>
      </c>
      <c r="D108" s="165"/>
      <c r="E108" s="166">
        <v>7.7039999999999997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118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3" x14ac:dyDescent="0.2">
      <c r="A109" s="157"/>
      <c r="B109" s="158"/>
      <c r="C109" s="185" t="s">
        <v>235</v>
      </c>
      <c r="D109" s="165"/>
      <c r="E109" s="166">
        <v>0.88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118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">
      <c r="A110" s="157"/>
      <c r="B110" s="158"/>
      <c r="C110" s="185" t="s">
        <v>144</v>
      </c>
      <c r="D110" s="165"/>
      <c r="E110" s="166"/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118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3" x14ac:dyDescent="0.2">
      <c r="A111" s="157"/>
      <c r="B111" s="158"/>
      <c r="C111" s="185" t="s">
        <v>236</v>
      </c>
      <c r="D111" s="165"/>
      <c r="E111" s="166"/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118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3" x14ac:dyDescent="0.2">
      <c r="A112" s="157"/>
      <c r="B112" s="158"/>
      <c r="C112" s="185" t="s">
        <v>237</v>
      </c>
      <c r="D112" s="165"/>
      <c r="E112" s="166">
        <v>3.3460000000000001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118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3" x14ac:dyDescent="0.2">
      <c r="A113" s="157"/>
      <c r="B113" s="158"/>
      <c r="C113" s="185" t="s">
        <v>238</v>
      </c>
      <c r="D113" s="165"/>
      <c r="E113" s="166">
        <v>3.48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118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3" x14ac:dyDescent="0.2">
      <c r="A114" s="157"/>
      <c r="B114" s="158"/>
      <c r="C114" s="185" t="s">
        <v>239</v>
      </c>
      <c r="D114" s="165"/>
      <c r="E114" s="166">
        <v>1.774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118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3" x14ac:dyDescent="0.2">
      <c r="A115" s="157"/>
      <c r="B115" s="158"/>
      <c r="C115" s="185" t="s">
        <v>240</v>
      </c>
      <c r="D115" s="165"/>
      <c r="E115" s="166">
        <v>5.3760000000000003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50"/>
      <c r="AA115" s="150"/>
      <c r="AB115" s="150"/>
      <c r="AC115" s="150"/>
      <c r="AD115" s="150"/>
      <c r="AE115" s="150"/>
      <c r="AF115" s="150"/>
      <c r="AG115" s="150" t="s">
        <v>118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3" x14ac:dyDescent="0.2">
      <c r="A116" s="157"/>
      <c r="B116" s="158"/>
      <c r="C116" s="185" t="s">
        <v>241</v>
      </c>
      <c r="D116" s="165"/>
      <c r="E116" s="166">
        <v>1.8240000000000001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118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3" x14ac:dyDescent="0.2">
      <c r="A117" s="157"/>
      <c r="B117" s="158"/>
      <c r="C117" s="185" t="s">
        <v>242</v>
      </c>
      <c r="D117" s="165"/>
      <c r="E117" s="166">
        <v>1.458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118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3" x14ac:dyDescent="0.2">
      <c r="A118" s="157"/>
      <c r="B118" s="158"/>
      <c r="C118" s="185" t="s">
        <v>243</v>
      </c>
      <c r="D118" s="165"/>
      <c r="E118" s="166">
        <v>3.698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118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3" x14ac:dyDescent="0.2">
      <c r="A119" s="157"/>
      <c r="B119" s="158"/>
      <c r="C119" s="185" t="s">
        <v>244</v>
      </c>
      <c r="D119" s="165"/>
      <c r="E119" s="166">
        <v>3.3140000000000001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118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85" t="s">
        <v>245</v>
      </c>
      <c r="D120" s="165"/>
      <c r="E120" s="166">
        <v>3.3479999999999999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118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3" x14ac:dyDescent="0.2">
      <c r="A121" s="157"/>
      <c r="B121" s="158"/>
      <c r="C121" s="185" t="s">
        <v>246</v>
      </c>
      <c r="D121" s="165"/>
      <c r="E121" s="166">
        <v>10.002000000000001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118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3" x14ac:dyDescent="0.2">
      <c r="A122" s="157"/>
      <c r="B122" s="158"/>
      <c r="C122" s="185" t="s">
        <v>247</v>
      </c>
      <c r="D122" s="165"/>
      <c r="E122" s="166">
        <v>11.778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118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3" x14ac:dyDescent="0.2">
      <c r="A123" s="157"/>
      <c r="B123" s="158"/>
      <c r="C123" s="185" t="s">
        <v>248</v>
      </c>
      <c r="D123" s="165"/>
      <c r="E123" s="166">
        <v>0.29799999999999999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118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3" x14ac:dyDescent="0.2">
      <c r="A124" s="157"/>
      <c r="B124" s="158"/>
      <c r="C124" s="185" t="s">
        <v>249</v>
      </c>
      <c r="D124" s="165"/>
      <c r="E124" s="166">
        <v>0.216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50"/>
      <c r="AA124" s="150"/>
      <c r="AB124" s="150"/>
      <c r="AC124" s="150"/>
      <c r="AD124" s="150"/>
      <c r="AE124" s="150"/>
      <c r="AF124" s="150"/>
      <c r="AG124" s="150" t="s">
        <v>118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3" x14ac:dyDescent="0.2">
      <c r="A125" s="157"/>
      <c r="B125" s="158"/>
      <c r="C125" s="185" t="s">
        <v>250</v>
      </c>
      <c r="D125" s="165"/>
      <c r="E125" s="166">
        <v>0.54600000000000004</v>
      </c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118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3" x14ac:dyDescent="0.2">
      <c r="A126" s="157"/>
      <c r="B126" s="158"/>
      <c r="C126" s="185" t="s">
        <v>251</v>
      </c>
      <c r="D126" s="165"/>
      <c r="E126" s="166">
        <v>2.4239999999999999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118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3" x14ac:dyDescent="0.2">
      <c r="A127" s="157"/>
      <c r="B127" s="158"/>
      <c r="C127" s="185" t="s">
        <v>252</v>
      </c>
      <c r="D127" s="165"/>
      <c r="E127" s="166">
        <v>3.5960000000000001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118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3" x14ac:dyDescent="0.2">
      <c r="A128" s="157"/>
      <c r="B128" s="158"/>
      <c r="C128" s="185" t="s">
        <v>253</v>
      </c>
      <c r="D128" s="165"/>
      <c r="E128" s="166">
        <v>3.3519999999999999</v>
      </c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118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3" x14ac:dyDescent="0.2">
      <c r="A129" s="157"/>
      <c r="B129" s="158"/>
      <c r="C129" s="185" t="s">
        <v>254</v>
      </c>
      <c r="D129" s="165"/>
      <c r="E129" s="166">
        <v>3.75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118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3" x14ac:dyDescent="0.2">
      <c r="A130" s="157"/>
      <c r="B130" s="158"/>
      <c r="C130" s="185" t="s">
        <v>255</v>
      </c>
      <c r="D130" s="165"/>
      <c r="E130" s="166">
        <v>3.3180000000000001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118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3" x14ac:dyDescent="0.2">
      <c r="A131" s="157"/>
      <c r="B131" s="158"/>
      <c r="C131" s="185" t="s">
        <v>256</v>
      </c>
      <c r="D131" s="165"/>
      <c r="E131" s="166">
        <v>3.3660000000000001</v>
      </c>
      <c r="F131" s="160"/>
      <c r="G131" s="160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118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3" x14ac:dyDescent="0.2">
      <c r="A132" s="157"/>
      <c r="B132" s="158"/>
      <c r="C132" s="185" t="s">
        <v>257</v>
      </c>
      <c r="D132" s="165"/>
      <c r="E132" s="166">
        <v>3.4239999999999999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118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3" x14ac:dyDescent="0.2">
      <c r="A133" s="157"/>
      <c r="B133" s="158"/>
      <c r="C133" s="185" t="s">
        <v>258</v>
      </c>
      <c r="D133" s="165"/>
      <c r="E133" s="166">
        <v>3.32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118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3" x14ac:dyDescent="0.2">
      <c r="A134" s="157"/>
      <c r="B134" s="158"/>
      <c r="C134" s="185" t="s">
        <v>259</v>
      </c>
      <c r="D134" s="165"/>
      <c r="E134" s="166">
        <v>6.88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118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3" x14ac:dyDescent="0.2">
      <c r="A135" s="157"/>
      <c r="B135" s="158"/>
      <c r="C135" s="185" t="s">
        <v>260</v>
      </c>
      <c r="D135" s="165"/>
      <c r="E135" s="166">
        <v>8.8439999999999994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118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3" x14ac:dyDescent="0.2">
      <c r="A136" s="157"/>
      <c r="B136" s="158"/>
      <c r="C136" s="185" t="s">
        <v>261</v>
      </c>
      <c r="D136" s="165"/>
      <c r="E136" s="166">
        <v>3.3759999999999999</v>
      </c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50"/>
      <c r="AA136" s="150"/>
      <c r="AB136" s="150"/>
      <c r="AC136" s="150"/>
      <c r="AD136" s="150"/>
      <c r="AE136" s="150"/>
      <c r="AF136" s="150"/>
      <c r="AG136" s="150" t="s">
        <v>118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3" x14ac:dyDescent="0.2">
      <c r="A137" s="157"/>
      <c r="B137" s="158"/>
      <c r="C137" s="185" t="s">
        <v>262</v>
      </c>
      <c r="D137" s="165"/>
      <c r="E137" s="166">
        <v>3.3759999999999999</v>
      </c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50"/>
      <c r="AA137" s="150"/>
      <c r="AB137" s="150"/>
      <c r="AC137" s="150"/>
      <c r="AD137" s="150"/>
      <c r="AE137" s="150"/>
      <c r="AF137" s="150"/>
      <c r="AG137" s="150" t="s">
        <v>118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3" x14ac:dyDescent="0.2">
      <c r="A138" s="157"/>
      <c r="B138" s="158"/>
      <c r="C138" s="185" t="s">
        <v>263</v>
      </c>
      <c r="D138" s="165"/>
      <c r="E138" s="166">
        <v>3.544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118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3" x14ac:dyDescent="0.2">
      <c r="A139" s="157"/>
      <c r="B139" s="158"/>
      <c r="C139" s="185" t="s">
        <v>264</v>
      </c>
      <c r="D139" s="165"/>
      <c r="E139" s="166">
        <v>1.5940000000000001</v>
      </c>
      <c r="F139" s="160"/>
      <c r="G139" s="160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50"/>
      <c r="AA139" s="150"/>
      <c r="AB139" s="150"/>
      <c r="AC139" s="150"/>
      <c r="AD139" s="150"/>
      <c r="AE139" s="150"/>
      <c r="AF139" s="150"/>
      <c r="AG139" s="150" t="s">
        <v>118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3" x14ac:dyDescent="0.2">
      <c r="A140" s="157"/>
      <c r="B140" s="158"/>
      <c r="C140" s="185" t="s">
        <v>265</v>
      </c>
      <c r="D140" s="165"/>
      <c r="E140" s="166">
        <v>3.4660000000000002</v>
      </c>
      <c r="F140" s="160"/>
      <c r="G140" s="160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118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3" x14ac:dyDescent="0.2">
      <c r="A141" s="157"/>
      <c r="B141" s="158"/>
      <c r="C141" s="185" t="s">
        <v>266</v>
      </c>
      <c r="D141" s="165"/>
      <c r="E141" s="166">
        <v>3.734</v>
      </c>
      <c r="F141" s="160"/>
      <c r="G141" s="160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118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3" x14ac:dyDescent="0.2">
      <c r="A142" s="157"/>
      <c r="B142" s="158"/>
      <c r="C142" s="185" t="s">
        <v>267</v>
      </c>
      <c r="D142" s="165"/>
      <c r="E142" s="166">
        <v>0.45200000000000001</v>
      </c>
      <c r="F142" s="160"/>
      <c r="G142" s="160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118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3" x14ac:dyDescent="0.2">
      <c r="A143" s="157"/>
      <c r="B143" s="158"/>
      <c r="C143" s="185" t="s">
        <v>268</v>
      </c>
      <c r="D143" s="165"/>
      <c r="E143" s="166">
        <v>0.34200000000000003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50"/>
      <c r="AA143" s="150"/>
      <c r="AB143" s="150"/>
      <c r="AC143" s="150"/>
      <c r="AD143" s="150"/>
      <c r="AE143" s="150"/>
      <c r="AF143" s="150"/>
      <c r="AG143" s="150" t="s">
        <v>118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3" x14ac:dyDescent="0.2">
      <c r="A144" s="157"/>
      <c r="B144" s="158"/>
      <c r="C144" s="185" t="s">
        <v>269</v>
      </c>
      <c r="D144" s="165"/>
      <c r="E144" s="166">
        <v>5.3120000000000003</v>
      </c>
      <c r="F144" s="160"/>
      <c r="G144" s="160"/>
      <c r="H144" s="160"/>
      <c r="I144" s="160"/>
      <c r="J144" s="160"/>
      <c r="K144" s="160"/>
      <c r="L144" s="160"/>
      <c r="M144" s="160"/>
      <c r="N144" s="159"/>
      <c r="O144" s="159"/>
      <c r="P144" s="159"/>
      <c r="Q144" s="159"/>
      <c r="R144" s="160"/>
      <c r="S144" s="160"/>
      <c r="T144" s="160"/>
      <c r="U144" s="160"/>
      <c r="V144" s="160"/>
      <c r="W144" s="160"/>
      <c r="X144" s="160"/>
      <c r="Y144" s="160"/>
      <c r="Z144" s="150"/>
      <c r="AA144" s="150"/>
      <c r="AB144" s="150"/>
      <c r="AC144" s="150"/>
      <c r="AD144" s="150"/>
      <c r="AE144" s="150"/>
      <c r="AF144" s="150"/>
      <c r="AG144" s="150" t="s">
        <v>118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3" x14ac:dyDescent="0.2">
      <c r="A145" s="157"/>
      <c r="B145" s="158"/>
      <c r="C145" s="185" t="s">
        <v>270</v>
      </c>
      <c r="D145" s="165"/>
      <c r="E145" s="166">
        <v>4.8579999999999997</v>
      </c>
      <c r="F145" s="160"/>
      <c r="G145" s="160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118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3" x14ac:dyDescent="0.2">
      <c r="A146" s="157"/>
      <c r="B146" s="158"/>
      <c r="C146" s="185" t="s">
        <v>271</v>
      </c>
      <c r="D146" s="165"/>
      <c r="E146" s="166">
        <v>1.44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118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3" x14ac:dyDescent="0.2">
      <c r="A147" s="157"/>
      <c r="B147" s="158"/>
      <c r="C147" s="185" t="s">
        <v>272</v>
      </c>
      <c r="D147" s="165"/>
      <c r="E147" s="166">
        <v>3.45</v>
      </c>
      <c r="F147" s="160"/>
      <c r="G147" s="160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50"/>
      <c r="AA147" s="150"/>
      <c r="AB147" s="150"/>
      <c r="AC147" s="150"/>
      <c r="AD147" s="150"/>
      <c r="AE147" s="150"/>
      <c r="AF147" s="150"/>
      <c r="AG147" s="150" t="s">
        <v>118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3" x14ac:dyDescent="0.2">
      <c r="A148" s="157"/>
      <c r="B148" s="158"/>
      <c r="C148" s="185" t="s">
        <v>273</v>
      </c>
      <c r="D148" s="165"/>
      <c r="E148" s="166">
        <v>0.88</v>
      </c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50"/>
      <c r="AA148" s="150"/>
      <c r="AB148" s="150"/>
      <c r="AC148" s="150"/>
      <c r="AD148" s="150"/>
      <c r="AE148" s="150"/>
      <c r="AF148" s="150"/>
      <c r="AG148" s="150" t="s">
        <v>118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3" x14ac:dyDescent="0.2">
      <c r="A149" s="157"/>
      <c r="B149" s="158"/>
      <c r="C149" s="185" t="s">
        <v>274</v>
      </c>
      <c r="D149" s="165"/>
      <c r="E149" s="166">
        <v>3.6240000000000001</v>
      </c>
      <c r="F149" s="160"/>
      <c r="G149" s="160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50"/>
      <c r="AA149" s="150"/>
      <c r="AB149" s="150"/>
      <c r="AC149" s="150"/>
      <c r="AD149" s="150"/>
      <c r="AE149" s="150"/>
      <c r="AF149" s="150"/>
      <c r="AG149" s="150" t="s">
        <v>118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3" x14ac:dyDescent="0.2">
      <c r="A150" s="157"/>
      <c r="B150" s="158"/>
      <c r="C150" s="185" t="s">
        <v>275</v>
      </c>
      <c r="D150" s="165"/>
      <c r="E150" s="166">
        <v>3.29</v>
      </c>
      <c r="F150" s="160"/>
      <c r="G150" s="1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50"/>
      <c r="AA150" s="150"/>
      <c r="AB150" s="150"/>
      <c r="AC150" s="150"/>
      <c r="AD150" s="150"/>
      <c r="AE150" s="150"/>
      <c r="AF150" s="150"/>
      <c r="AG150" s="150" t="s">
        <v>118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3" x14ac:dyDescent="0.2">
      <c r="A151" s="157"/>
      <c r="B151" s="158"/>
      <c r="C151" s="185" t="s">
        <v>276</v>
      </c>
      <c r="D151" s="165"/>
      <c r="E151" s="166">
        <v>3.6</v>
      </c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118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3" x14ac:dyDescent="0.2">
      <c r="A152" s="157"/>
      <c r="B152" s="158"/>
      <c r="C152" s="185" t="s">
        <v>277</v>
      </c>
      <c r="D152" s="165"/>
      <c r="E152" s="166">
        <v>3.9319999999999999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50"/>
      <c r="AA152" s="150"/>
      <c r="AB152" s="150"/>
      <c r="AC152" s="150"/>
      <c r="AD152" s="150"/>
      <c r="AE152" s="150"/>
      <c r="AF152" s="150"/>
      <c r="AG152" s="150" t="s">
        <v>118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3" x14ac:dyDescent="0.2">
      <c r="A153" s="157"/>
      <c r="B153" s="158"/>
      <c r="C153" s="185" t="s">
        <v>278</v>
      </c>
      <c r="D153" s="165"/>
      <c r="E153" s="166">
        <v>0.59399999999999997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118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3" x14ac:dyDescent="0.2">
      <c r="A154" s="157"/>
      <c r="B154" s="158"/>
      <c r="C154" s="185" t="s">
        <v>279</v>
      </c>
      <c r="D154" s="165"/>
      <c r="E154" s="166">
        <v>0.34</v>
      </c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50"/>
      <c r="AA154" s="150"/>
      <c r="AB154" s="150"/>
      <c r="AC154" s="150"/>
      <c r="AD154" s="150"/>
      <c r="AE154" s="150"/>
      <c r="AF154" s="150"/>
      <c r="AG154" s="150" t="s">
        <v>118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3" x14ac:dyDescent="0.2">
      <c r="A155" s="157"/>
      <c r="B155" s="158"/>
      <c r="C155" s="185" t="s">
        <v>280</v>
      </c>
      <c r="D155" s="165"/>
      <c r="E155" s="166">
        <v>0.46800000000000003</v>
      </c>
      <c r="F155" s="160"/>
      <c r="G155" s="160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50"/>
      <c r="AA155" s="150"/>
      <c r="AB155" s="150"/>
      <c r="AC155" s="150"/>
      <c r="AD155" s="150"/>
      <c r="AE155" s="150"/>
      <c r="AF155" s="150"/>
      <c r="AG155" s="150" t="s">
        <v>118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3" x14ac:dyDescent="0.2">
      <c r="A156" s="157"/>
      <c r="B156" s="158"/>
      <c r="C156" s="185" t="s">
        <v>281</v>
      </c>
      <c r="D156" s="165"/>
      <c r="E156" s="166">
        <v>5.2880000000000003</v>
      </c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50"/>
      <c r="AA156" s="150"/>
      <c r="AB156" s="150"/>
      <c r="AC156" s="150"/>
      <c r="AD156" s="150"/>
      <c r="AE156" s="150"/>
      <c r="AF156" s="150"/>
      <c r="AG156" s="150" t="s">
        <v>118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3" x14ac:dyDescent="0.2">
      <c r="A157" s="157"/>
      <c r="B157" s="158"/>
      <c r="C157" s="185" t="s">
        <v>282</v>
      </c>
      <c r="D157" s="165"/>
      <c r="E157" s="166">
        <v>0.57799999999999996</v>
      </c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50"/>
      <c r="AA157" s="150"/>
      <c r="AB157" s="150"/>
      <c r="AC157" s="150"/>
      <c r="AD157" s="150"/>
      <c r="AE157" s="150"/>
      <c r="AF157" s="150"/>
      <c r="AG157" s="150" t="s">
        <v>118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3" x14ac:dyDescent="0.2">
      <c r="A158" s="157"/>
      <c r="B158" s="158"/>
      <c r="C158" s="185" t="s">
        <v>144</v>
      </c>
      <c r="D158" s="165"/>
      <c r="E158" s="166"/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118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3" x14ac:dyDescent="0.2">
      <c r="A159" s="157"/>
      <c r="B159" s="158"/>
      <c r="C159" s="185" t="s">
        <v>283</v>
      </c>
      <c r="D159" s="165"/>
      <c r="E159" s="166"/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118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3" x14ac:dyDescent="0.2">
      <c r="A160" s="157"/>
      <c r="B160" s="158"/>
      <c r="C160" s="185" t="s">
        <v>284</v>
      </c>
      <c r="D160" s="165"/>
      <c r="E160" s="166">
        <v>4.95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118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3" x14ac:dyDescent="0.2">
      <c r="A161" s="157"/>
      <c r="B161" s="158"/>
      <c r="C161" s="185" t="s">
        <v>285</v>
      </c>
      <c r="D161" s="165"/>
      <c r="E161" s="166">
        <v>2.52</v>
      </c>
      <c r="F161" s="160"/>
      <c r="G161" s="160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50"/>
      <c r="AA161" s="150"/>
      <c r="AB161" s="150"/>
      <c r="AC161" s="150"/>
      <c r="AD161" s="150"/>
      <c r="AE161" s="150"/>
      <c r="AF161" s="150"/>
      <c r="AG161" s="150" t="s">
        <v>118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3" x14ac:dyDescent="0.2">
      <c r="A162" s="157"/>
      <c r="B162" s="158"/>
      <c r="C162" s="185" t="s">
        <v>286</v>
      </c>
      <c r="D162" s="165"/>
      <c r="E162" s="166">
        <v>5.444</v>
      </c>
      <c r="F162" s="160"/>
      <c r="G162" s="160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50"/>
      <c r="AA162" s="150"/>
      <c r="AB162" s="150"/>
      <c r="AC162" s="150"/>
      <c r="AD162" s="150"/>
      <c r="AE162" s="150"/>
      <c r="AF162" s="150"/>
      <c r="AG162" s="150" t="s">
        <v>118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3" x14ac:dyDescent="0.2">
      <c r="A163" s="157"/>
      <c r="B163" s="158"/>
      <c r="C163" s="185" t="s">
        <v>287</v>
      </c>
      <c r="D163" s="165"/>
      <c r="E163" s="166">
        <v>5.1379999999999999</v>
      </c>
      <c r="F163" s="160"/>
      <c r="G163" s="1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50"/>
      <c r="AA163" s="150"/>
      <c r="AB163" s="150"/>
      <c r="AC163" s="150"/>
      <c r="AD163" s="150"/>
      <c r="AE163" s="150"/>
      <c r="AF163" s="150"/>
      <c r="AG163" s="150" t="s">
        <v>118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3" x14ac:dyDescent="0.2">
      <c r="A164" s="157"/>
      <c r="B164" s="158"/>
      <c r="C164" s="185" t="s">
        <v>288</v>
      </c>
      <c r="D164" s="165"/>
      <c r="E164" s="166">
        <v>3.3439999999999999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50"/>
      <c r="AA164" s="150"/>
      <c r="AB164" s="150"/>
      <c r="AC164" s="150"/>
      <c r="AD164" s="150"/>
      <c r="AE164" s="150"/>
      <c r="AF164" s="150"/>
      <c r="AG164" s="150" t="s">
        <v>118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3" x14ac:dyDescent="0.2">
      <c r="A165" s="157"/>
      <c r="B165" s="158"/>
      <c r="C165" s="185" t="s">
        <v>289</v>
      </c>
      <c r="D165" s="165"/>
      <c r="E165" s="166">
        <v>9.766</v>
      </c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50"/>
      <c r="AA165" s="150"/>
      <c r="AB165" s="150"/>
      <c r="AC165" s="150"/>
      <c r="AD165" s="150"/>
      <c r="AE165" s="150"/>
      <c r="AF165" s="150"/>
      <c r="AG165" s="150" t="s">
        <v>118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3" x14ac:dyDescent="0.2">
      <c r="A166" s="157"/>
      <c r="B166" s="158"/>
      <c r="C166" s="185" t="s">
        <v>290</v>
      </c>
      <c r="D166" s="165"/>
      <c r="E166" s="166">
        <v>11.778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118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">
      <c r="A167" s="157"/>
      <c r="B167" s="158"/>
      <c r="C167" s="185" t="s">
        <v>291</v>
      </c>
      <c r="D167" s="165"/>
      <c r="E167" s="166">
        <v>7.35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118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3" x14ac:dyDescent="0.2">
      <c r="A168" s="157"/>
      <c r="B168" s="158"/>
      <c r="C168" s="185" t="s">
        <v>292</v>
      </c>
      <c r="D168" s="165"/>
      <c r="E168" s="166">
        <v>5.2140000000000004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118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3" x14ac:dyDescent="0.2">
      <c r="A169" s="157"/>
      <c r="B169" s="158"/>
      <c r="C169" s="185" t="s">
        <v>293</v>
      </c>
      <c r="D169" s="165"/>
      <c r="E169" s="166">
        <v>5.5380000000000003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118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3" x14ac:dyDescent="0.2">
      <c r="A170" s="157"/>
      <c r="B170" s="158"/>
      <c r="C170" s="185" t="s">
        <v>294</v>
      </c>
      <c r="D170" s="165"/>
      <c r="E170" s="166">
        <v>5.4139999999999997</v>
      </c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50"/>
      <c r="AA170" s="150"/>
      <c r="AB170" s="150"/>
      <c r="AC170" s="150"/>
      <c r="AD170" s="150"/>
      <c r="AE170" s="150"/>
      <c r="AF170" s="150"/>
      <c r="AG170" s="150" t="s">
        <v>118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3" x14ac:dyDescent="0.2">
      <c r="A171" s="157"/>
      <c r="B171" s="158"/>
      <c r="C171" s="185" t="s">
        <v>295</v>
      </c>
      <c r="D171" s="165"/>
      <c r="E171" s="166">
        <v>4.9800000000000004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118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3" x14ac:dyDescent="0.2">
      <c r="A172" s="157"/>
      <c r="B172" s="158"/>
      <c r="C172" s="185" t="s">
        <v>296</v>
      </c>
      <c r="D172" s="165"/>
      <c r="E172" s="166">
        <v>6.7560000000000002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118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3" x14ac:dyDescent="0.2">
      <c r="A173" s="157"/>
      <c r="B173" s="158"/>
      <c r="C173" s="185" t="s">
        <v>297</v>
      </c>
      <c r="D173" s="165"/>
      <c r="E173" s="166">
        <v>8.8480000000000008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118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3" x14ac:dyDescent="0.2">
      <c r="A174" s="157"/>
      <c r="B174" s="158"/>
      <c r="C174" s="185" t="s">
        <v>298</v>
      </c>
      <c r="D174" s="165"/>
      <c r="E174" s="166">
        <v>3.3519999999999999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50"/>
      <c r="AA174" s="150"/>
      <c r="AB174" s="150"/>
      <c r="AC174" s="150"/>
      <c r="AD174" s="150"/>
      <c r="AE174" s="150"/>
      <c r="AF174" s="150"/>
      <c r="AG174" s="150" t="s">
        <v>118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3" x14ac:dyDescent="0.2">
      <c r="A175" s="157"/>
      <c r="B175" s="158"/>
      <c r="C175" s="185" t="s">
        <v>299</v>
      </c>
      <c r="D175" s="165"/>
      <c r="E175" s="166">
        <v>3.3660000000000001</v>
      </c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50"/>
      <c r="AA175" s="150"/>
      <c r="AB175" s="150"/>
      <c r="AC175" s="150"/>
      <c r="AD175" s="150"/>
      <c r="AE175" s="150"/>
      <c r="AF175" s="150"/>
      <c r="AG175" s="150" t="s">
        <v>118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3" x14ac:dyDescent="0.2">
      <c r="A176" s="157"/>
      <c r="B176" s="158"/>
      <c r="C176" s="185" t="s">
        <v>300</v>
      </c>
      <c r="D176" s="165"/>
      <c r="E176" s="166">
        <v>3.5939999999999999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118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3" x14ac:dyDescent="0.2">
      <c r="A177" s="157"/>
      <c r="B177" s="158"/>
      <c r="C177" s="185" t="s">
        <v>301</v>
      </c>
      <c r="D177" s="165"/>
      <c r="E177" s="166">
        <v>7.1159999999999997</v>
      </c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118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3" x14ac:dyDescent="0.2">
      <c r="A178" s="157"/>
      <c r="B178" s="158"/>
      <c r="C178" s="185" t="s">
        <v>302</v>
      </c>
      <c r="D178" s="165"/>
      <c r="E178" s="166">
        <v>3.8359999999999999</v>
      </c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50"/>
      <c r="AA178" s="150"/>
      <c r="AB178" s="150"/>
      <c r="AC178" s="150"/>
      <c r="AD178" s="150"/>
      <c r="AE178" s="150"/>
      <c r="AF178" s="150"/>
      <c r="AG178" s="150" t="s">
        <v>118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3" x14ac:dyDescent="0.2">
      <c r="A179" s="157"/>
      <c r="B179" s="158"/>
      <c r="C179" s="185" t="s">
        <v>303</v>
      </c>
      <c r="D179" s="165"/>
      <c r="E179" s="166">
        <v>3.98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118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3" x14ac:dyDescent="0.2">
      <c r="A180" s="157"/>
      <c r="B180" s="158"/>
      <c r="C180" s="185" t="s">
        <v>304</v>
      </c>
      <c r="D180" s="165"/>
      <c r="E180" s="166">
        <v>7.7439999999999998</v>
      </c>
      <c r="F180" s="160"/>
      <c r="G180" s="160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118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3" x14ac:dyDescent="0.2">
      <c r="A181" s="157"/>
      <c r="B181" s="158"/>
      <c r="C181" s="185" t="s">
        <v>305</v>
      </c>
      <c r="D181" s="165"/>
      <c r="E181" s="166">
        <v>0.81399999999999995</v>
      </c>
      <c r="F181" s="160"/>
      <c r="G181" s="160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118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3" x14ac:dyDescent="0.2">
      <c r="A182" s="157"/>
      <c r="B182" s="158"/>
      <c r="C182" s="185" t="s">
        <v>306</v>
      </c>
      <c r="D182" s="165"/>
      <c r="E182" s="166">
        <v>3.61</v>
      </c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118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3" x14ac:dyDescent="0.2">
      <c r="A183" s="157"/>
      <c r="B183" s="158"/>
      <c r="C183" s="185" t="s">
        <v>307</v>
      </c>
      <c r="D183" s="165"/>
      <c r="E183" s="166">
        <v>29.37</v>
      </c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50"/>
      <c r="AA183" s="150"/>
      <c r="AB183" s="150"/>
      <c r="AC183" s="150"/>
      <c r="AD183" s="150"/>
      <c r="AE183" s="150"/>
      <c r="AF183" s="150"/>
      <c r="AG183" s="150" t="s">
        <v>118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3" x14ac:dyDescent="0.2">
      <c r="A184" s="157"/>
      <c r="B184" s="158"/>
      <c r="C184" s="185" t="s">
        <v>144</v>
      </c>
      <c r="D184" s="165"/>
      <c r="E184" s="166"/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118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3" x14ac:dyDescent="0.2">
      <c r="A185" s="157"/>
      <c r="B185" s="158"/>
      <c r="C185" s="185" t="s">
        <v>308</v>
      </c>
      <c r="D185" s="165"/>
      <c r="E185" s="166"/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50"/>
      <c r="AA185" s="150"/>
      <c r="AB185" s="150"/>
      <c r="AC185" s="150"/>
      <c r="AD185" s="150"/>
      <c r="AE185" s="150"/>
      <c r="AF185" s="150"/>
      <c r="AG185" s="150" t="s">
        <v>118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3" x14ac:dyDescent="0.2">
      <c r="A186" s="157"/>
      <c r="B186" s="158"/>
      <c r="C186" s="185" t="s">
        <v>309</v>
      </c>
      <c r="D186" s="165"/>
      <c r="E186" s="166">
        <v>5.242</v>
      </c>
      <c r="F186" s="160"/>
      <c r="G186" s="160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50"/>
      <c r="AA186" s="150"/>
      <c r="AB186" s="150"/>
      <c r="AC186" s="150"/>
      <c r="AD186" s="150"/>
      <c r="AE186" s="150"/>
      <c r="AF186" s="150"/>
      <c r="AG186" s="150" t="s">
        <v>118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3" x14ac:dyDescent="0.2">
      <c r="A187" s="157"/>
      <c r="B187" s="158"/>
      <c r="C187" s="185" t="s">
        <v>310</v>
      </c>
      <c r="D187" s="165"/>
      <c r="E187" s="166">
        <v>3.3279999999999998</v>
      </c>
      <c r="F187" s="160"/>
      <c r="G187" s="160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50"/>
      <c r="AA187" s="150"/>
      <c r="AB187" s="150"/>
      <c r="AC187" s="150"/>
      <c r="AD187" s="150"/>
      <c r="AE187" s="150"/>
      <c r="AF187" s="150"/>
      <c r="AG187" s="150" t="s">
        <v>118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3" x14ac:dyDescent="0.2">
      <c r="A188" s="157"/>
      <c r="B188" s="158"/>
      <c r="C188" s="185" t="s">
        <v>311</v>
      </c>
      <c r="D188" s="165"/>
      <c r="E188" s="166">
        <v>9.6980000000000004</v>
      </c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118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3" x14ac:dyDescent="0.2">
      <c r="A189" s="157"/>
      <c r="B189" s="158"/>
      <c r="C189" s="185" t="s">
        <v>312</v>
      </c>
      <c r="D189" s="165"/>
      <c r="E189" s="166">
        <v>3.722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118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3" x14ac:dyDescent="0.2">
      <c r="A190" s="157"/>
      <c r="B190" s="158"/>
      <c r="C190" s="185" t="s">
        <v>313</v>
      </c>
      <c r="D190" s="165"/>
      <c r="E190" s="166">
        <v>1.6639999999999999</v>
      </c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50"/>
      <c r="AA190" s="150"/>
      <c r="AB190" s="150"/>
      <c r="AC190" s="150"/>
      <c r="AD190" s="150"/>
      <c r="AE190" s="150"/>
      <c r="AF190" s="150"/>
      <c r="AG190" s="150" t="s">
        <v>118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3" x14ac:dyDescent="0.2">
      <c r="A191" s="157"/>
      <c r="B191" s="158"/>
      <c r="C191" s="185" t="s">
        <v>314</v>
      </c>
      <c r="D191" s="165"/>
      <c r="E191" s="166">
        <v>3.6019999999999999</v>
      </c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118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3" x14ac:dyDescent="0.2">
      <c r="A192" s="157"/>
      <c r="B192" s="158"/>
      <c r="C192" s="185" t="s">
        <v>315</v>
      </c>
      <c r="D192" s="165"/>
      <c r="E192" s="166">
        <v>1.3720000000000001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118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3" x14ac:dyDescent="0.2">
      <c r="A193" s="157"/>
      <c r="B193" s="158"/>
      <c r="C193" s="185" t="s">
        <v>316</v>
      </c>
      <c r="D193" s="165"/>
      <c r="E193" s="166">
        <v>5.0259999999999998</v>
      </c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50"/>
      <c r="AA193" s="150"/>
      <c r="AB193" s="150"/>
      <c r="AC193" s="150"/>
      <c r="AD193" s="150"/>
      <c r="AE193" s="150"/>
      <c r="AF193" s="150"/>
      <c r="AG193" s="150" t="s">
        <v>118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85" t="s">
        <v>317</v>
      </c>
      <c r="D194" s="165"/>
      <c r="E194" s="166">
        <v>6.7560000000000002</v>
      </c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118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85" t="s">
        <v>318</v>
      </c>
      <c r="D195" s="165"/>
      <c r="E195" s="166">
        <v>8.8539999999999992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118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185" t="s">
        <v>319</v>
      </c>
      <c r="D196" s="165"/>
      <c r="E196" s="166">
        <v>1.712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118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3" x14ac:dyDescent="0.2">
      <c r="A197" s="157"/>
      <c r="B197" s="158"/>
      <c r="C197" s="185" t="s">
        <v>320</v>
      </c>
      <c r="D197" s="165"/>
      <c r="E197" s="166">
        <v>3.28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50"/>
      <c r="AA197" s="150"/>
      <c r="AB197" s="150"/>
      <c r="AC197" s="150"/>
      <c r="AD197" s="150"/>
      <c r="AE197" s="150"/>
      <c r="AF197" s="150"/>
      <c r="AG197" s="150" t="s">
        <v>118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3" x14ac:dyDescent="0.2">
      <c r="A198" s="157"/>
      <c r="B198" s="158"/>
      <c r="C198" s="185" t="s">
        <v>321</v>
      </c>
      <c r="D198" s="165"/>
      <c r="E198" s="166">
        <v>3.43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118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3" x14ac:dyDescent="0.2">
      <c r="A199" s="157"/>
      <c r="B199" s="158"/>
      <c r="C199" s="185" t="s">
        <v>322</v>
      </c>
      <c r="D199" s="165"/>
      <c r="E199" s="166">
        <v>2.12</v>
      </c>
      <c r="F199" s="160"/>
      <c r="G199" s="160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50"/>
      <c r="AA199" s="150"/>
      <c r="AB199" s="150"/>
      <c r="AC199" s="150"/>
      <c r="AD199" s="150"/>
      <c r="AE199" s="150"/>
      <c r="AF199" s="150"/>
      <c r="AG199" s="150" t="s">
        <v>118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3" x14ac:dyDescent="0.2">
      <c r="A200" s="157"/>
      <c r="B200" s="158"/>
      <c r="C200" s="185" t="s">
        <v>323</v>
      </c>
      <c r="D200" s="165"/>
      <c r="E200" s="166">
        <v>2.16</v>
      </c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118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3" x14ac:dyDescent="0.2">
      <c r="A201" s="157"/>
      <c r="B201" s="158"/>
      <c r="C201" s="185" t="s">
        <v>324</v>
      </c>
      <c r="D201" s="165"/>
      <c r="E201" s="166">
        <v>2.444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118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3" x14ac:dyDescent="0.2">
      <c r="A202" s="157"/>
      <c r="B202" s="158"/>
      <c r="C202" s="185" t="s">
        <v>325</v>
      </c>
      <c r="D202" s="165"/>
      <c r="E202" s="166">
        <v>2.3660000000000001</v>
      </c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50"/>
      <c r="AA202" s="150"/>
      <c r="AB202" s="150"/>
      <c r="AC202" s="150"/>
      <c r="AD202" s="150"/>
      <c r="AE202" s="150"/>
      <c r="AF202" s="150"/>
      <c r="AG202" s="150" t="s">
        <v>118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3" x14ac:dyDescent="0.2">
      <c r="A203" s="157"/>
      <c r="B203" s="158"/>
      <c r="C203" s="185" t="s">
        <v>326</v>
      </c>
      <c r="D203" s="165"/>
      <c r="E203" s="166">
        <v>3.81</v>
      </c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50"/>
      <c r="AA203" s="150"/>
      <c r="AB203" s="150"/>
      <c r="AC203" s="150"/>
      <c r="AD203" s="150"/>
      <c r="AE203" s="150"/>
      <c r="AF203" s="150"/>
      <c r="AG203" s="150" t="s">
        <v>118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3" x14ac:dyDescent="0.2">
      <c r="A204" s="157"/>
      <c r="B204" s="158"/>
      <c r="C204" s="185" t="s">
        <v>327</v>
      </c>
      <c r="D204" s="165"/>
      <c r="E204" s="166">
        <v>4.4279999999999999</v>
      </c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50"/>
      <c r="AA204" s="150"/>
      <c r="AB204" s="150"/>
      <c r="AC204" s="150"/>
      <c r="AD204" s="150"/>
      <c r="AE204" s="150"/>
      <c r="AF204" s="150"/>
      <c r="AG204" s="150" t="s">
        <v>118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3" x14ac:dyDescent="0.2">
      <c r="A205" s="157"/>
      <c r="B205" s="158"/>
      <c r="C205" s="185" t="s">
        <v>328</v>
      </c>
      <c r="D205" s="165"/>
      <c r="E205" s="166">
        <v>4.7039999999999997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118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85" t="s">
        <v>329</v>
      </c>
      <c r="D206" s="165"/>
      <c r="E206" s="166">
        <v>2.3260000000000001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118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3" x14ac:dyDescent="0.2">
      <c r="A207" s="157"/>
      <c r="B207" s="158"/>
      <c r="C207" s="185" t="s">
        <v>330</v>
      </c>
      <c r="D207" s="165"/>
      <c r="E207" s="166">
        <v>0.93600000000000005</v>
      </c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118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3" x14ac:dyDescent="0.2">
      <c r="A208" s="157"/>
      <c r="B208" s="158"/>
      <c r="C208" s="185" t="s">
        <v>331</v>
      </c>
      <c r="D208" s="165"/>
      <c r="E208" s="166">
        <v>2.6160000000000001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50"/>
      <c r="AA208" s="150"/>
      <c r="AB208" s="150"/>
      <c r="AC208" s="150"/>
      <c r="AD208" s="150"/>
      <c r="AE208" s="150"/>
      <c r="AF208" s="150"/>
      <c r="AG208" s="150" t="s">
        <v>118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3" x14ac:dyDescent="0.2">
      <c r="A209" s="157"/>
      <c r="B209" s="158"/>
      <c r="C209" s="185" t="s">
        <v>332</v>
      </c>
      <c r="D209" s="165"/>
      <c r="E209" s="166">
        <v>2.444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50"/>
      <c r="AA209" s="150"/>
      <c r="AB209" s="150"/>
      <c r="AC209" s="150"/>
      <c r="AD209" s="150"/>
      <c r="AE209" s="150"/>
      <c r="AF209" s="150"/>
      <c r="AG209" s="150" t="s">
        <v>118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3" x14ac:dyDescent="0.2">
      <c r="A210" s="157"/>
      <c r="B210" s="158"/>
      <c r="C210" s="185" t="s">
        <v>333</v>
      </c>
      <c r="D210" s="165"/>
      <c r="E210" s="166">
        <v>0.998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118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3" x14ac:dyDescent="0.2">
      <c r="A211" s="157"/>
      <c r="B211" s="158"/>
      <c r="C211" s="185" t="s">
        <v>334</v>
      </c>
      <c r="D211" s="165"/>
      <c r="E211" s="166">
        <v>0.92600000000000005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118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3" x14ac:dyDescent="0.2">
      <c r="A212" s="157"/>
      <c r="B212" s="158"/>
      <c r="C212" s="185" t="s">
        <v>335</v>
      </c>
      <c r="D212" s="165"/>
      <c r="E212" s="166">
        <v>2.3439999999999999</v>
      </c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50"/>
      <c r="AA212" s="150"/>
      <c r="AB212" s="150"/>
      <c r="AC212" s="150"/>
      <c r="AD212" s="150"/>
      <c r="AE212" s="150"/>
      <c r="AF212" s="150"/>
      <c r="AG212" s="150" t="s">
        <v>118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3" x14ac:dyDescent="0.2">
      <c r="A213" s="157"/>
      <c r="B213" s="158"/>
      <c r="C213" s="185" t="s">
        <v>336</v>
      </c>
      <c r="D213" s="165"/>
      <c r="E213" s="166">
        <v>2.3860000000000001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118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3" x14ac:dyDescent="0.2">
      <c r="A214" s="157"/>
      <c r="B214" s="158"/>
      <c r="C214" s="185" t="s">
        <v>337</v>
      </c>
      <c r="D214" s="165"/>
      <c r="E214" s="166">
        <v>2.1480000000000001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118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3" x14ac:dyDescent="0.2">
      <c r="A215" s="157"/>
      <c r="B215" s="158"/>
      <c r="C215" s="185" t="s">
        <v>338</v>
      </c>
      <c r="D215" s="165"/>
      <c r="E215" s="166">
        <v>2.3079999999999998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118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85" t="s">
        <v>339</v>
      </c>
      <c r="D216" s="165"/>
      <c r="E216" s="166">
        <v>3.8279999999999998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50"/>
      <c r="AA216" s="150"/>
      <c r="AB216" s="150"/>
      <c r="AC216" s="150"/>
      <c r="AD216" s="150"/>
      <c r="AE216" s="150"/>
      <c r="AF216" s="150"/>
      <c r="AG216" s="150" t="s">
        <v>118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3" x14ac:dyDescent="0.2">
      <c r="A217" s="157"/>
      <c r="B217" s="158"/>
      <c r="C217" s="185" t="s">
        <v>340</v>
      </c>
      <c r="D217" s="165"/>
      <c r="E217" s="166">
        <v>2.0379999999999998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118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3" x14ac:dyDescent="0.2">
      <c r="A218" s="157"/>
      <c r="B218" s="158"/>
      <c r="C218" s="185" t="s">
        <v>341</v>
      </c>
      <c r="D218" s="165"/>
      <c r="E218" s="166">
        <v>2.2120000000000002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50"/>
      <c r="AA218" s="150"/>
      <c r="AB218" s="150"/>
      <c r="AC218" s="150"/>
      <c r="AD218" s="150"/>
      <c r="AE218" s="150"/>
      <c r="AF218" s="150"/>
      <c r="AG218" s="150" t="s">
        <v>118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3" x14ac:dyDescent="0.2">
      <c r="A219" s="157"/>
      <c r="B219" s="158"/>
      <c r="C219" s="185" t="s">
        <v>144</v>
      </c>
      <c r="D219" s="165"/>
      <c r="E219" s="166"/>
      <c r="F219" s="160"/>
      <c r="G219" s="1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118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3" x14ac:dyDescent="0.2">
      <c r="A220" s="157"/>
      <c r="B220" s="158"/>
      <c r="C220" s="185" t="s">
        <v>342</v>
      </c>
      <c r="D220" s="165"/>
      <c r="E220" s="166"/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118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3" x14ac:dyDescent="0.2">
      <c r="A221" s="157"/>
      <c r="B221" s="158"/>
      <c r="C221" s="185" t="s">
        <v>343</v>
      </c>
      <c r="D221" s="165"/>
      <c r="E221" s="166">
        <v>1.502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118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3" x14ac:dyDescent="0.2">
      <c r="A222" s="157"/>
      <c r="B222" s="158"/>
      <c r="C222" s="185" t="s">
        <v>344</v>
      </c>
      <c r="D222" s="165"/>
      <c r="E222" s="166">
        <v>4.9459999999999997</v>
      </c>
      <c r="F222" s="160"/>
      <c r="G222" s="160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60"/>
      <c r="Z222" s="150"/>
      <c r="AA222" s="150"/>
      <c r="AB222" s="150"/>
      <c r="AC222" s="150"/>
      <c r="AD222" s="150"/>
      <c r="AE222" s="150"/>
      <c r="AF222" s="150"/>
      <c r="AG222" s="150" t="s">
        <v>118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3" x14ac:dyDescent="0.2">
      <c r="A223" s="157"/>
      <c r="B223" s="158"/>
      <c r="C223" s="185" t="s">
        <v>144</v>
      </c>
      <c r="D223" s="165"/>
      <c r="E223" s="166"/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118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3" x14ac:dyDescent="0.2">
      <c r="A224" s="157"/>
      <c r="B224" s="158"/>
      <c r="C224" s="185" t="s">
        <v>345</v>
      </c>
      <c r="D224" s="165"/>
      <c r="E224" s="166"/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118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3" x14ac:dyDescent="0.2">
      <c r="A225" s="157"/>
      <c r="B225" s="158"/>
      <c r="C225" s="185" t="s">
        <v>346</v>
      </c>
      <c r="D225" s="165"/>
      <c r="E225" s="166">
        <v>6.15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50"/>
      <c r="AA225" s="150"/>
      <c r="AB225" s="150"/>
      <c r="AC225" s="150"/>
      <c r="AD225" s="150"/>
      <c r="AE225" s="150"/>
      <c r="AF225" s="150"/>
      <c r="AG225" s="150" t="s">
        <v>118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3" x14ac:dyDescent="0.2">
      <c r="A226" s="157"/>
      <c r="B226" s="158"/>
      <c r="C226" s="185" t="s">
        <v>347</v>
      </c>
      <c r="D226" s="165"/>
      <c r="E226" s="166">
        <v>2.56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50"/>
      <c r="AA226" s="150"/>
      <c r="AB226" s="150"/>
      <c r="AC226" s="150"/>
      <c r="AD226" s="150"/>
      <c r="AE226" s="150"/>
      <c r="AF226" s="150"/>
      <c r="AG226" s="150" t="s">
        <v>118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3" x14ac:dyDescent="0.2">
      <c r="A227" s="157"/>
      <c r="B227" s="158"/>
      <c r="C227" s="185" t="s">
        <v>348</v>
      </c>
      <c r="D227" s="165"/>
      <c r="E227" s="166">
        <v>0.89600000000000002</v>
      </c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50"/>
      <c r="AA227" s="150"/>
      <c r="AB227" s="150"/>
      <c r="AC227" s="150"/>
      <c r="AD227" s="150"/>
      <c r="AE227" s="150"/>
      <c r="AF227" s="150"/>
      <c r="AG227" s="150" t="s">
        <v>118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3" x14ac:dyDescent="0.2">
      <c r="A228" s="157"/>
      <c r="B228" s="158"/>
      <c r="C228" s="185" t="s">
        <v>349</v>
      </c>
      <c r="D228" s="165"/>
      <c r="E228" s="166">
        <v>0.252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118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3" x14ac:dyDescent="0.2">
      <c r="A229" s="157"/>
      <c r="B229" s="158"/>
      <c r="C229" s="185" t="s">
        <v>350</v>
      </c>
      <c r="D229" s="165"/>
      <c r="E229" s="166">
        <v>0.20799999999999999</v>
      </c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50"/>
      <c r="AA229" s="150"/>
      <c r="AB229" s="150"/>
      <c r="AC229" s="150"/>
      <c r="AD229" s="150"/>
      <c r="AE229" s="150"/>
      <c r="AF229" s="150"/>
      <c r="AG229" s="150" t="s">
        <v>118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3" x14ac:dyDescent="0.2">
      <c r="A230" s="157"/>
      <c r="B230" s="158"/>
      <c r="C230" s="185" t="s">
        <v>351</v>
      </c>
      <c r="D230" s="165"/>
      <c r="E230" s="166">
        <v>0.16800000000000001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118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3" x14ac:dyDescent="0.2">
      <c r="A231" s="157"/>
      <c r="B231" s="158"/>
      <c r="C231" s="185" t="s">
        <v>352</v>
      </c>
      <c r="D231" s="165"/>
      <c r="E231" s="166">
        <v>6.5119999999999996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118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85" t="s">
        <v>353</v>
      </c>
      <c r="D232" s="165"/>
      <c r="E232" s="166">
        <v>6.27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118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3" x14ac:dyDescent="0.2">
      <c r="A233" s="157"/>
      <c r="B233" s="158"/>
      <c r="C233" s="185" t="s">
        <v>354</v>
      </c>
      <c r="D233" s="165"/>
      <c r="E233" s="166">
        <v>4.4240000000000004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50"/>
      <c r="AA233" s="150"/>
      <c r="AB233" s="150"/>
      <c r="AC233" s="150"/>
      <c r="AD233" s="150"/>
      <c r="AE233" s="150"/>
      <c r="AF233" s="150"/>
      <c r="AG233" s="150" t="s">
        <v>118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3" x14ac:dyDescent="0.2">
      <c r="A234" s="157"/>
      <c r="B234" s="158"/>
      <c r="C234" s="185" t="s">
        <v>355</v>
      </c>
      <c r="D234" s="165"/>
      <c r="E234" s="166">
        <v>2.83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118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3" x14ac:dyDescent="0.2">
      <c r="A235" s="157"/>
      <c r="B235" s="158"/>
      <c r="C235" s="185" t="s">
        <v>356</v>
      </c>
      <c r="D235" s="165"/>
      <c r="E235" s="166">
        <v>0.57399999999999995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118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3" x14ac:dyDescent="0.2">
      <c r="A236" s="157"/>
      <c r="B236" s="158"/>
      <c r="C236" s="185" t="s">
        <v>357</v>
      </c>
      <c r="D236" s="165"/>
      <c r="E236" s="166">
        <v>0.55600000000000005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118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3" x14ac:dyDescent="0.2">
      <c r="A237" s="157"/>
      <c r="B237" s="158"/>
      <c r="C237" s="185" t="s">
        <v>358</v>
      </c>
      <c r="D237" s="165"/>
      <c r="E237" s="166">
        <v>1.53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50"/>
      <c r="AA237" s="150"/>
      <c r="AB237" s="150"/>
      <c r="AC237" s="150"/>
      <c r="AD237" s="150"/>
      <c r="AE237" s="150"/>
      <c r="AF237" s="150"/>
      <c r="AG237" s="150" t="s">
        <v>118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3" x14ac:dyDescent="0.2">
      <c r="A238" s="157"/>
      <c r="B238" s="158"/>
      <c r="C238" s="185" t="s">
        <v>359</v>
      </c>
      <c r="D238" s="165"/>
      <c r="E238" s="166">
        <v>1.86</v>
      </c>
      <c r="F238" s="160"/>
      <c r="G238" s="160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60"/>
      <c r="Z238" s="150"/>
      <c r="AA238" s="150"/>
      <c r="AB238" s="150"/>
      <c r="AC238" s="150"/>
      <c r="AD238" s="150"/>
      <c r="AE238" s="150"/>
      <c r="AF238" s="150"/>
      <c r="AG238" s="150" t="s">
        <v>118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3" x14ac:dyDescent="0.2">
      <c r="A239" s="157"/>
      <c r="B239" s="158"/>
      <c r="C239" s="185" t="s">
        <v>360</v>
      </c>
      <c r="D239" s="165"/>
      <c r="E239" s="166">
        <v>3.0859999999999999</v>
      </c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118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3" x14ac:dyDescent="0.2">
      <c r="A240" s="157"/>
      <c r="B240" s="158"/>
      <c r="C240" s="185" t="s">
        <v>361</v>
      </c>
      <c r="D240" s="165"/>
      <c r="E240" s="166">
        <v>2.12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118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3" x14ac:dyDescent="0.2">
      <c r="A241" s="157"/>
      <c r="B241" s="158"/>
      <c r="C241" s="185" t="s">
        <v>144</v>
      </c>
      <c r="D241" s="165"/>
      <c r="E241" s="166"/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118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3" x14ac:dyDescent="0.2">
      <c r="A242" s="157"/>
      <c r="B242" s="158"/>
      <c r="C242" s="185" t="s">
        <v>362</v>
      </c>
      <c r="D242" s="165"/>
      <c r="E242" s="166"/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60"/>
      <c r="Z242" s="150"/>
      <c r="AA242" s="150"/>
      <c r="AB242" s="150"/>
      <c r="AC242" s="150"/>
      <c r="AD242" s="150"/>
      <c r="AE242" s="150"/>
      <c r="AF242" s="150"/>
      <c r="AG242" s="150" t="s">
        <v>118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3" x14ac:dyDescent="0.2">
      <c r="A243" s="157"/>
      <c r="B243" s="158"/>
      <c r="C243" s="185" t="s">
        <v>363</v>
      </c>
      <c r="D243" s="165"/>
      <c r="E243" s="166">
        <v>13.17</v>
      </c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50"/>
      <c r="AA243" s="150"/>
      <c r="AB243" s="150"/>
      <c r="AC243" s="150"/>
      <c r="AD243" s="150"/>
      <c r="AE243" s="150"/>
      <c r="AF243" s="150"/>
      <c r="AG243" s="150" t="s">
        <v>118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3" x14ac:dyDescent="0.2">
      <c r="A244" s="157"/>
      <c r="B244" s="158"/>
      <c r="C244" s="185" t="s">
        <v>364</v>
      </c>
      <c r="D244" s="165"/>
      <c r="E244" s="166">
        <v>0.41599999999999998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118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3" x14ac:dyDescent="0.2">
      <c r="A245" s="157"/>
      <c r="B245" s="158"/>
      <c r="C245" s="185" t="s">
        <v>365</v>
      </c>
      <c r="D245" s="165"/>
      <c r="E245" s="166"/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50"/>
      <c r="AA245" s="150"/>
      <c r="AB245" s="150"/>
      <c r="AC245" s="150"/>
      <c r="AD245" s="150"/>
      <c r="AE245" s="150"/>
      <c r="AF245" s="150"/>
      <c r="AG245" s="150" t="s">
        <v>118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3" x14ac:dyDescent="0.2">
      <c r="A246" s="157"/>
      <c r="B246" s="158"/>
      <c r="C246" s="185" t="s">
        <v>366</v>
      </c>
      <c r="D246" s="165"/>
      <c r="E246" s="166">
        <v>6.3940000000000001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50"/>
      <c r="AA246" s="150"/>
      <c r="AB246" s="150"/>
      <c r="AC246" s="150"/>
      <c r="AD246" s="150"/>
      <c r="AE246" s="150"/>
      <c r="AF246" s="150"/>
      <c r="AG246" s="150" t="s">
        <v>118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3" x14ac:dyDescent="0.2">
      <c r="A247" s="157"/>
      <c r="B247" s="158"/>
      <c r="C247" s="185" t="s">
        <v>367</v>
      </c>
      <c r="D247" s="165"/>
      <c r="E247" s="166">
        <v>1.27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118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3" x14ac:dyDescent="0.2">
      <c r="A248" s="157"/>
      <c r="B248" s="158"/>
      <c r="C248" s="185" t="s">
        <v>368</v>
      </c>
      <c r="D248" s="165"/>
      <c r="E248" s="166">
        <v>0.35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50"/>
      <c r="AA248" s="150"/>
      <c r="AB248" s="150"/>
      <c r="AC248" s="150"/>
      <c r="AD248" s="150"/>
      <c r="AE248" s="150"/>
      <c r="AF248" s="150"/>
      <c r="AG248" s="150" t="s">
        <v>118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3" x14ac:dyDescent="0.2">
      <c r="A249" s="157"/>
      <c r="B249" s="158"/>
      <c r="C249" s="185" t="s">
        <v>369</v>
      </c>
      <c r="D249" s="165"/>
      <c r="E249" s="166">
        <v>0.16800000000000001</v>
      </c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50"/>
      <c r="AA249" s="150"/>
      <c r="AB249" s="150"/>
      <c r="AC249" s="150"/>
      <c r="AD249" s="150"/>
      <c r="AE249" s="150"/>
      <c r="AF249" s="150"/>
      <c r="AG249" s="150" t="s">
        <v>118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3" x14ac:dyDescent="0.2">
      <c r="A250" s="157"/>
      <c r="B250" s="158"/>
      <c r="C250" s="185" t="s">
        <v>370</v>
      </c>
      <c r="D250" s="165"/>
      <c r="E250" s="166">
        <v>0.32600000000000001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50"/>
      <c r="AA250" s="150"/>
      <c r="AB250" s="150"/>
      <c r="AC250" s="150"/>
      <c r="AD250" s="150"/>
      <c r="AE250" s="150"/>
      <c r="AF250" s="150"/>
      <c r="AG250" s="150" t="s">
        <v>118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3" x14ac:dyDescent="0.2">
      <c r="A251" s="157"/>
      <c r="B251" s="158"/>
      <c r="C251" s="185" t="s">
        <v>371</v>
      </c>
      <c r="D251" s="165"/>
      <c r="E251" s="166">
        <v>0.23200000000000001</v>
      </c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50"/>
      <c r="AA251" s="150"/>
      <c r="AB251" s="150"/>
      <c r="AC251" s="150"/>
      <c r="AD251" s="150"/>
      <c r="AE251" s="150"/>
      <c r="AF251" s="150"/>
      <c r="AG251" s="150" t="s">
        <v>118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3" x14ac:dyDescent="0.2">
      <c r="A252" s="157"/>
      <c r="B252" s="158"/>
      <c r="C252" s="185" t="s">
        <v>372</v>
      </c>
      <c r="D252" s="165"/>
      <c r="E252" s="166">
        <v>8.484</v>
      </c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50"/>
      <c r="AA252" s="150"/>
      <c r="AB252" s="150"/>
      <c r="AC252" s="150"/>
      <c r="AD252" s="150"/>
      <c r="AE252" s="150"/>
      <c r="AF252" s="150"/>
      <c r="AG252" s="150" t="s">
        <v>118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3" x14ac:dyDescent="0.2">
      <c r="A253" s="157"/>
      <c r="B253" s="158"/>
      <c r="C253" s="185" t="s">
        <v>373</v>
      </c>
      <c r="D253" s="165"/>
      <c r="E253" s="166">
        <v>13.076000000000001</v>
      </c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50"/>
      <c r="AA253" s="150"/>
      <c r="AB253" s="150"/>
      <c r="AC253" s="150"/>
      <c r="AD253" s="150"/>
      <c r="AE253" s="150"/>
      <c r="AF253" s="150"/>
      <c r="AG253" s="150" t="s">
        <v>118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3" x14ac:dyDescent="0.2">
      <c r="A254" s="157"/>
      <c r="B254" s="158"/>
      <c r="C254" s="185" t="s">
        <v>374</v>
      </c>
      <c r="D254" s="165"/>
      <c r="E254" s="166">
        <v>5.9080000000000004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50"/>
      <c r="AA254" s="150"/>
      <c r="AB254" s="150"/>
      <c r="AC254" s="150"/>
      <c r="AD254" s="150"/>
      <c r="AE254" s="150"/>
      <c r="AF254" s="150"/>
      <c r="AG254" s="150" t="s">
        <v>118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3" x14ac:dyDescent="0.2">
      <c r="A255" s="157"/>
      <c r="B255" s="158"/>
      <c r="C255" s="185" t="s">
        <v>375</v>
      </c>
      <c r="D255" s="165"/>
      <c r="E255" s="166">
        <v>6.5359999999999996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50"/>
      <c r="AA255" s="150"/>
      <c r="AB255" s="150"/>
      <c r="AC255" s="150"/>
      <c r="AD255" s="150"/>
      <c r="AE255" s="150"/>
      <c r="AF255" s="150"/>
      <c r="AG255" s="150" t="s">
        <v>118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3" x14ac:dyDescent="0.2">
      <c r="A256" s="157"/>
      <c r="B256" s="158"/>
      <c r="C256" s="185" t="s">
        <v>376</v>
      </c>
      <c r="D256" s="165"/>
      <c r="E256" s="166">
        <v>3.036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50"/>
      <c r="AA256" s="150"/>
      <c r="AB256" s="150"/>
      <c r="AC256" s="150"/>
      <c r="AD256" s="150"/>
      <c r="AE256" s="150"/>
      <c r="AF256" s="150"/>
      <c r="AG256" s="150" t="s">
        <v>118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3" x14ac:dyDescent="0.2">
      <c r="A257" s="157"/>
      <c r="B257" s="158"/>
      <c r="C257" s="185" t="s">
        <v>377</v>
      </c>
      <c r="D257" s="165"/>
      <c r="E257" s="166">
        <v>3.02</v>
      </c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50"/>
      <c r="AA257" s="150"/>
      <c r="AB257" s="150"/>
      <c r="AC257" s="150"/>
      <c r="AD257" s="150"/>
      <c r="AE257" s="150"/>
      <c r="AF257" s="150"/>
      <c r="AG257" s="150" t="s">
        <v>118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3" x14ac:dyDescent="0.2">
      <c r="A258" s="157"/>
      <c r="B258" s="158"/>
      <c r="C258" s="185" t="s">
        <v>378</v>
      </c>
      <c r="D258" s="165"/>
      <c r="E258" s="166">
        <v>5.6280000000000001</v>
      </c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50"/>
      <c r="AA258" s="150"/>
      <c r="AB258" s="150"/>
      <c r="AC258" s="150"/>
      <c r="AD258" s="150"/>
      <c r="AE258" s="150"/>
      <c r="AF258" s="150"/>
      <c r="AG258" s="150" t="s">
        <v>118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3" x14ac:dyDescent="0.2">
      <c r="A259" s="157"/>
      <c r="B259" s="158"/>
      <c r="C259" s="185" t="s">
        <v>379</v>
      </c>
      <c r="D259" s="165"/>
      <c r="E259" s="166">
        <v>2.9239999999999999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50"/>
      <c r="AA259" s="150"/>
      <c r="AB259" s="150"/>
      <c r="AC259" s="150"/>
      <c r="AD259" s="150"/>
      <c r="AE259" s="150"/>
      <c r="AF259" s="150"/>
      <c r="AG259" s="150" t="s">
        <v>118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3" x14ac:dyDescent="0.2">
      <c r="A260" s="157"/>
      <c r="B260" s="158"/>
      <c r="C260" s="185" t="s">
        <v>380</v>
      </c>
      <c r="D260" s="165"/>
      <c r="E260" s="166">
        <v>2.9660000000000002</v>
      </c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50"/>
      <c r="AA260" s="150"/>
      <c r="AB260" s="150"/>
      <c r="AC260" s="150"/>
      <c r="AD260" s="150"/>
      <c r="AE260" s="150"/>
      <c r="AF260" s="150"/>
      <c r="AG260" s="150" t="s">
        <v>118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3" x14ac:dyDescent="0.2">
      <c r="A261" s="157"/>
      <c r="B261" s="158"/>
      <c r="C261" s="185" t="s">
        <v>381</v>
      </c>
      <c r="D261" s="165"/>
      <c r="E261" s="166">
        <v>5.6420000000000003</v>
      </c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50"/>
      <c r="AA261" s="150"/>
      <c r="AB261" s="150"/>
      <c r="AC261" s="150"/>
      <c r="AD261" s="150"/>
      <c r="AE261" s="150"/>
      <c r="AF261" s="150"/>
      <c r="AG261" s="150" t="s">
        <v>118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3" x14ac:dyDescent="0.2">
      <c r="A262" s="157"/>
      <c r="B262" s="158"/>
      <c r="C262" s="185" t="s">
        <v>144</v>
      </c>
      <c r="D262" s="165"/>
      <c r="E262" s="166"/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50"/>
      <c r="AA262" s="150"/>
      <c r="AB262" s="150"/>
      <c r="AC262" s="150"/>
      <c r="AD262" s="150"/>
      <c r="AE262" s="150"/>
      <c r="AF262" s="150"/>
      <c r="AG262" s="150" t="s">
        <v>118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3" x14ac:dyDescent="0.2">
      <c r="A263" s="157"/>
      <c r="B263" s="158"/>
      <c r="C263" s="185" t="s">
        <v>382</v>
      </c>
      <c r="D263" s="165"/>
      <c r="E263" s="166"/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50"/>
      <c r="AA263" s="150"/>
      <c r="AB263" s="150"/>
      <c r="AC263" s="150"/>
      <c r="AD263" s="150"/>
      <c r="AE263" s="150"/>
      <c r="AF263" s="150"/>
      <c r="AG263" s="150" t="s">
        <v>118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3" x14ac:dyDescent="0.2">
      <c r="A264" s="157"/>
      <c r="B264" s="158"/>
      <c r="C264" s="185" t="s">
        <v>383</v>
      </c>
      <c r="D264" s="165"/>
      <c r="E264" s="166">
        <v>10.278</v>
      </c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50"/>
      <c r="AA264" s="150"/>
      <c r="AB264" s="150"/>
      <c r="AC264" s="150"/>
      <c r="AD264" s="150"/>
      <c r="AE264" s="150"/>
      <c r="AF264" s="150"/>
      <c r="AG264" s="150" t="s">
        <v>118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3" x14ac:dyDescent="0.2">
      <c r="A265" s="157"/>
      <c r="B265" s="158"/>
      <c r="C265" s="185" t="s">
        <v>384</v>
      </c>
      <c r="D265" s="165"/>
      <c r="E265" s="166">
        <v>6.33</v>
      </c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50"/>
      <c r="AA265" s="150"/>
      <c r="AB265" s="150"/>
      <c r="AC265" s="150"/>
      <c r="AD265" s="150"/>
      <c r="AE265" s="150"/>
      <c r="AF265" s="150"/>
      <c r="AG265" s="150" t="s">
        <v>118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3" x14ac:dyDescent="0.2">
      <c r="A266" s="157"/>
      <c r="B266" s="158"/>
      <c r="C266" s="185" t="s">
        <v>385</v>
      </c>
      <c r="D266" s="165"/>
      <c r="E266" s="166">
        <v>0.34</v>
      </c>
      <c r="F266" s="160"/>
      <c r="G266" s="160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60"/>
      <c r="Z266" s="150"/>
      <c r="AA266" s="150"/>
      <c r="AB266" s="150"/>
      <c r="AC266" s="150"/>
      <c r="AD266" s="150"/>
      <c r="AE266" s="150"/>
      <c r="AF266" s="150"/>
      <c r="AG266" s="150" t="s">
        <v>118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3" x14ac:dyDescent="0.2">
      <c r="A267" s="157"/>
      <c r="B267" s="158"/>
      <c r="C267" s="185" t="s">
        <v>386</v>
      </c>
      <c r="D267" s="165"/>
      <c r="E267" s="166">
        <v>0.28599999999999998</v>
      </c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50"/>
      <c r="AA267" s="150"/>
      <c r="AB267" s="150"/>
      <c r="AC267" s="150"/>
      <c r="AD267" s="150"/>
      <c r="AE267" s="150"/>
      <c r="AF267" s="150"/>
      <c r="AG267" s="150" t="s">
        <v>118</v>
      </c>
      <c r="AH267" s="150">
        <v>0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3" x14ac:dyDescent="0.2">
      <c r="A268" s="157"/>
      <c r="B268" s="158"/>
      <c r="C268" s="185" t="s">
        <v>387</v>
      </c>
      <c r="D268" s="165"/>
      <c r="E268" s="166">
        <v>0.57999999999999996</v>
      </c>
      <c r="F268" s="160"/>
      <c r="G268" s="160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50"/>
      <c r="AA268" s="150"/>
      <c r="AB268" s="150"/>
      <c r="AC268" s="150"/>
      <c r="AD268" s="150"/>
      <c r="AE268" s="150"/>
      <c r="AF268" s="150"/>
      <c r="AG268" s="150" t="s">
        <v>118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3" x14ac:dyDescent="0.2">
      <c r="A269" s="157"/>
      <c r="B269" s="158"/>
      <c r="C269" s="185" t="s">
        <v>388</v>
      </c>
      <c r="D269" s="165"/>
      <c r="E269" s="166">
        <v>2.6080000000000001</v>
      </c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50"/>
      <c r="AA269" s="150"/>
      <c r="AB269" s="150"/>
      <c r="AC269" s="150"/>
      <c r="AD269" s="150"/>
      <c r="AE269" s="150"/>
      <c r="AF269" s="150"/>
      <c r="AG269" s="150" t="s">
        <v>118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3" x14ac:dyDescent="0.2">
      <c r="A270" s="157"/>
      <c r="B270" s="158"/>
      <c r="C270" s="185" t="s">
        <v>389</v>
      </c>
      <c r="D270" s="165"/>
      <c r="E270" s="166">
        <v>0.70599999999999996</v>
      </c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50"/>
      <c r="AA270" s="150"/>
      <c r="AB270" s="150"/>
      <c r="AC270" s="150"/>
      <c r="AD270" s="150"/>
      <c r="AE270" s="150"/>
      <c r="AF270" s="150"/>
      <c r="AG270" s="150" t="s">
        <v>118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3" x14ac:dyDescent="0.2">
      <c r="A271" s="157"/>
      <c r="B271" s="158"/>
      <c r="C271" s="185" t="s">
        <v>390</v>
      </c>
      <c r="D271" s="165"/>
      <c r="E271" s="166">
        <v>5.0259999999999998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50"/>
      <c r="AA271" s="150"/>
      <c r="AB271" s="150"/>
      <c r="AC271" s="150"/>
      <c r="AD271" s="150"/>
      <c r="AE271" s="150"/>
      <c r="AF271" s="150"/>
      <c r="AG271" s="150" t="s">
        <v>118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3" x14ac:dyDescent="0.2">
      <c r="A272" s="157"/>
      <c r="B272" s="158"/>
      <c r="C272" s="185" t="s">
        <v>391</v>
      </c>
      <c r="D272" s="165"/>
      <c r="E272" s="166">
        <v>5.41</v>
      </c>
      <c r="F272" s="160"/>
      <c r="G272" s="160"/>
      <c r="H272" s="160"/>
      <c r="I272" s="160"/>
      <c r="J272" s="160"/>
      <c r="K272" s="160"/>
      <c r="L272" s="160"/>
      <c r="M272" s="160"/>
      <c r="N272" s="159"/>
      <c r="O272" s="159"/>
      <c r="P272" s="159"/>
      <c r="Q272" s="159"/>
      <c r="R272" s="160"/>
      <c r="S272" s="160"/>
      <c r="T272" s="160"/>
      <c r="U272" s="160"/>
      <c r="V272" s="160"/>
      <c r="W272" s="160"/>
      <c r="X272" s="160"/>
      <c r="Y272" s="160"/>
      <c r="Z272" s="150"/>
      <c r="AA272" s="150"/>
      <c r="AB272" s="150"/>
      <c r="AC272" s="150"/>
      <c r="AD272" s="150"/>
      <c r="AE272" s="150"/>
      <c r="AF272" s="150"/>
      <c r="AG272" s="150" t="s">
        <v>118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3" x14ac:dyDescent="0.2">
      <c r="A273" s="157"/>
      <c r="B273" s="158"/>
      <c r="C273" s="185" t="s">
        <v>392</v>
      </c>
      <c r="D273" s="165"/>
      <c r="E273" s="166">
        <v>6.8739999999999997</v>
      </c>
      <c r="F273" s="160"/>
      <c r="G273" s="160"/>
      <c r="H273" s="160"/>
      <c r="I273" s="160"/>
      <c r="J273" s="160"/>
      <c r="K273" s="160"/>
      <c r="L273" s="160"/>
      <c r="M273" s="160"/>
      <c r="N273" s="159"/>
      <c r="O273" s="159"/>
      <c r="P273" s="159"/>
      <c r="Q273" s="159"/>
      <c r="R273" s="160"/>
      <c r="S273" s="160"/>
      <c r="T273" s="160"/>
      <c r="U273" s="160"/>
      <c r="V273" s="160"/>
      <c r="W273" s="160"/>
      <c r="X273" s="160"/>
      <c r="Y273" s="160"/>
      <c r="Z273" s="150"/>
      <c r="AA273" s="150"/>
      <c r="AB273" s="150"/>
      <c r="AC273" s="150"/>
      <c r="AD273" s="150"/>
      <c r="AE273" s="150"/>
      <c r="AF273" s="150"/>
      <c r="AG273" s="150" t="s">
        <v>118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3" x14ac:dyDescent="0.2">
      <c r="A274" s="157"/>
      <c r="B274" s="158"/>
      <c r="C274" s="185" t="s">
        <v>393</v>
      </c>
      <c r="D274" s="165"/>
      <c r="E274" s="166">
        <v>2.4860000000000002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50"/>
      <c r="AA274" s="150"/>
      <c r="AB274" s="150"/>
      <c r="AC274" s="150"/>
      <c r="AD274" s="150"/>
      <c r="AE274" s="150"/>
      <c r="AF274" s="150"/>
      <c r="AG274" s="150" t="s">
        <v>118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3" x14ac:dyDescent="0.2">
      <c r="A275" s="157"/>
      <c r="B275" s="158"/>
      <c r="C275" s="185" t="s">
        <v>394</v>
      </c>
      <c r="D275" s="165"/>
      <c r="E275" s="166">
        <v>7.0220000000000002</v>
      </c>
      <c r="F275" s="160"/>
      <c r="G275" s="160"/>
      <c r="H275" s="160"/>
      <c r="I275" s="160"/>
      <c r="J275" s="160"/>
      <c r="K275" s="160"/>
      <c r="L275" s="160"/>
      <c r="M275" s="160"/>
      <c r="N275" s="159"/>
      <c r="O275" s="159"/>
      <c r="P275" s="159"/>
      <c r="Q275" s="159"/>
      <c r="R275" s="160"/>
      <c r="S275" s="160"/>
      <c r="T275" s="160"/>
      <c r="U275" s="160"/>
      <c r="V275" s="160"/>
      <c r="W275" s="160"/>
      <c r="X275" s="160"/>
      <c r="Y275" s="160"/>
      <c r="Z275" s="150"/>
      <c r="AA275" s="150"/>
      <c r="AB275" s="150"/>
      <c r="AC275" s="150"/>
      <c r="AD275" s="150"/>
      <c r="AE275" s="150"/>
      <c r="AF275" s="150"/>
      <c r="AG275" s="150" t="s">
        <v>118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3" x14ac:dyDescent="0.2">
      <c r="A276" s="157"/>
      <c r="B276" s="158"/>
      <c r="C276" s="185" t="s">
        <v>395</v>
      </c>
      <c r="D276" s="165"/>
      <c r="E276" s="166">
        <v>2.742</v>
      </c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50"/>
      <c r="AA276" s="150"/>
      <c r="AB276" s="150"/>
      <c r="AC276" s="150"/>
      <c r="AD276" s="150"/>
      <c r="AE276" s="150"/>
      <c r="AF276" s="150"/>
      <c r="AG276" s="150" t="s">
        <v>118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3" x14ac:dyDescent="0.2">
      <c r="A277" s="157"/>
      <c r="B277" s="158"/>
      <c r="C277" s="185" t="s">
        <v>396</v>
      </c>
      <c r="D277" s="165"/>
      <c r="E277" s="166">
        <v>2.76</v>
      </c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50"/>
      <c r="AA277" s="150"/>
      <c r="AB277" s="150"/>
      <c r="AC277" s="150"/>
      <c r="AD277" s="150"/>
      <c r="AE277" s="150"/>
      <c r="AF277" s="150"/>
      <c r="AG277" s="150" t="s">
        <v>118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3" x14ac:dyDescent="0.2">
      <c r="A278" s="157"/>
      <c r="B278" s="158"/>
      <c r="C278" s="185" t="s">
        <v>397</v>
      </c>
      <c r="D278" s="165"/>
      <c r="E278" s="166">
        <v>5.242</v>
      </c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50"/>
      <c r="AA278" s="150"/>
      <c r="AB278" s="150"/>
      <c r="AC278" s="150"/>
      <c r="AD278" s="150"/>
      <c r="AE278" s="150"/>
      <c r="AF278" s="150"/>
      <c r="AG278" s="150" t="s">
        <v>118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3" x14ac:dyDescent="0.2">
      <c r="A279" s="157"/>
      <c r="B279" s="158"/>
      <c r="C279" s="185" t="s">
        <v>398</v>
      </c>
      <c r="D279" s="165"/>
      <c r="E279" s="166">
        <v>2.75</v>
      </c>
      <c r="F279" s="160"/>
      <c r="G279" s="160"/>
      <c r="H279" s="160"/>
      <c r="I279" s="160"/>
      <c r="J279" s="160"/>
      <c r="K279" s="160"/>
      <c r="L279" s="160"/>
      <c r="M279" s="160"/>
      <c r="N279" s="159"/>
      <c r="O279" s="159"/>
      <c r="P279" s="159"/>
      <c r="Q279" s="159"/>
      <c r="R279" s="160"/>
      <c r="S279" s="160"/>
      <c r="T279" s="160"/>
      <c r="U279" s="160"/>
      <c r="V279" s="160"/>
      <c r="W279" s="160"/>
      <c r="X279" s="160"/>
      <c r="Y279" s="160"/>
      <c r="Z279" s="150"/>
      <c r="AA279" s="150"/>
      <c r="AB279" s="150"/>
      <c r="AC279" s="150"/>
      <c r="AD279" s="150"/>
      <c r="AE279" s="150"/>
      <c r="AF279" s="150"/>
      <c r="AG279" s="150" t="s">
        <v>118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3" x14ac:dyDescent="0.2">
      <c r="A280" s="157"/>
      <c r="B280" s="158"/>
      <c r="C280" s="185" t="s">
        <v>399</v>
      </c>
      <c r="D280" s="165"/>
      <c r="E280" s="166">
        <v>2.786</v>
      </c>
      <c r="F280" s="160"/>
      <c r="G280" s="160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50"/>
      <c r="AA280" s="150"/>
      <c r="AB280" s="150"/>
      <c r="AC280" s="150"/>
      <c r="AD280" s="150"/>
      <c r="AE280" s="150"/>
      <c r="AF280" s="150"/>
      <c r="AG280" s="150" t="s">
        <v>118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3" x14ac:dyDescent="0.2">
      <c r="A281" s="157"/>
      <c r="B281" s="158"/>
      <c r="C281" s="185" t="s">
        <v>144</v>
      </c>
      <c r="D281" s="165"/>
      <c r="E281" s="166"/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50"/>
      <c r="AA281" s="150"/>
      <c r="AB281" s="150"/>
      <c r="AC281" s="150"/>
      <c r="AD281" s="150"/>
      <c r="AE281" s="150"/>
      <c r="AF281" s="150"/>
      <c r="AG281" s="150" t="s">
        <v>118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3" x14ac:dyDescent="0.2">
      <c r="A282" s="157"/>
      <c r="B282" s="158"/>
      <c r="C282" s="185" t="s">
        <v>400</v>
      </c>
      <c r="D282" s="165"/>
      <c r="E282" s="166"/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50"/>
      <c r="AA282" s="150"/>
      <c r="AB282" s="150"/>
      <c r="AC282" s="150"/>
      <c r="AD282" s="150"/>
      <c r="AE282" s="150"/>
      <c r="AF282" s="150"/>
      <c r="AG282" s="150" t="s">
        <v>118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3" x14ac:dyDescent="0.2">
      <c r="A283" s="157"/>
      <c r="B283" s="158"/>
      <c r="C283" s="185" t="s">
        <v>401</v>
      </c>
      <c r="D283" s="165"/>
      <c r="E283" s="166">
        <v>1.1379999999999999</v>
      </c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50"/>
      <c r="AA283" s="150"/>
      <c r="AB283" s="150"/>
      <c r="AC283" s="150"/>
      <c r="AD283" s="150"/>
      <c r="AE283" s="150"/>
      <c r="AF283" s="150"/>
      <c r="AG283" s="150" t="s">
        <v>118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3" x14ac:dyDescent="0.2">
      <c r="A284" s="157"/>
      <c r="B284" s="158"/>
      <c r="C284" s="185" t="s">
        <v>402</v>
      </c>
      <c r="D284" s="165"/>
      <c r="E284" s="166">
        <v>3.1139999999999999</v>
      </c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50"/>
      <c r="AA284" s="150"/>
      <c r="AB284" s="150"/>
      <c r="AC284" s="150"/>
      <c r="AD284" s="150"/>
      <c r="AE284" s="150"/>
      <c r="AF284" s="150"/>
      <c r="AG284" s="150" t="s">
        <v>118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3" x14ac:dyDescent="0.2">
      <c r="A285" s="157"/>
      <c r="B285" s="158"/>
      <c r="C285" s="185" t="s">
        <v>403</v>
      </c>
      <c r="D285" s="165"/>
      <c r="E285" s="166">
        <v>3.1160000000000001</v>
      </c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50"/>
      <c r="AA285" s="150"/>
      <c r="AB285" s="150"/>
      <c r="AC285" s="150"/>
      <c r="AD285" s="150"/>
      <c r="AE285" s="150"/>
      <c r="AF285" s="150"/>
      <c r="AG285" s="150" t="s">
        <v>118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3" x14ac:dyDescent="0.2">
      <c r="A286" s="157"/>
      <c r="B286" s="158"/>
      <c r="C286" s="185" t="s">
        <v>404</v>
      </c>
      <c r="D286" s="165"/>
      <c r="E286" s="166">
        <v>2.5</v>
      </c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50"/>
      <c r="AA286" s="150"/>
      <c r="AB286" s="150"/>
      <c r="AC286" s="150"/>
      <c r="AD286" s="150"/>
      <c r="AE286" s="150"/>
      <c r="AF286" s="150"/>
      <c r="AG286" s="150" t="s">
        <v>118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3" x14ac:dyDescent="0.2">
      <c r="A287" s="157"/>
      <c r="B287" s="158"/>
      <c r="C287" s="185" t="s">
        <v>405</v>
      </c>
      <c r="D287" s="165"/>
      <c r="E287" s="166">
        <v>3.036</v>
      </c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50"/>
      <c r="AA287" s="150"/>
      <c r="AB287" s="150"/>
      <c r="AC287" s="150"/>
      <c r="AD287" s="150"/>
      <c r="AE287" s="150"/>
      <c r="AF287" s="150"/>
      <c r="AG287" s="150" t="s">
        <v>118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3" x14ac:dyDescent="0.2">
      <c r="A288" s="157"/>
      <c r="B288" s="158"/>
      <c r="C288" s="185" t="s">
        <v>406</v>
      </c>
      <c r="D288" s="165"/>
      <c r="E288" s="166">
        <v>3.02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50"/>
      <c r="AA288" s="150"/>
      <c r="AB288" s="150"/>
      <c r="AC288" s="150"/>
      <c r="AD288" s="150"/>
      <c r="AE288" s="150"/>
      <c r="AF288" s="150"/>
      <c r="AG288" s="150" t="s">
        <v>118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3" x14ac:dyDescent="0.2">
      <c r="A289" s="157"/>
      <c r="B289" s="158"/>
      <c r="C289" s="185" t="s">
        <v>407</v>
      </c>
      <c r="D289" s="165"/>
      <c r="E289" s="166">
        <v>3.0859999999999999</v>
      </c>
      <c r="F289" s="160"/>
      <c r="G289" s="160"/>
      <c r="H289" s="160"/>
      <c r="I289" s="160"/>
      <c r="J289" s="160"/>
      <c r="K289" s="160"/>
      <c r="L289" s="160"/>
      <c r="M289" s="160"/>
      <c r="N289" s="159"/>
      <c r="O289" s="159"/>
      <c r="P289" s="159"/>
      <c r="Q289" s="159"/>
      <c r="R289" s="160"/>
      <c r="S289" s="160"/>
      <c r="T289" s="160"/>
      <c r="U289" s="160"/>
      <c r="V289" s="160"/>
      <c r="W289" s="160"/>
      <c r="X289" s="160"/>
      <c r="Y289" s="160"/>
      <c r="Z289" s="150"/>
      <c r="AA289" s="150"/>
      <c r="AB289" s="150"/>
      <c r="AC289" s="150"/>
      <c r="AD289" s="150"/>
      <c r="AE289" s="150"/>
      <c r="AF289" s="150"/>
      <c r="AG289" s="150" t="s">
        <v>118</v>
      </c>
      <c r="AH289" s="150">
        <v>0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3" x14ac:dyDescent="0.2">
      <c r="A290" s="157"/>
      <c r="B290" s="158"/>
      <c r="C290" s="185" t="s">
        <v>408</v>
      </c>
      <c r="D290" s="165"/>
      <c r="E290" s="166">
        <v>3.0819999999999999</v>
      </c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60"/>
      <c r="Z290" s="150"/>
      <c r="AA290" s="150"/>
      <c r="AB290" s="150"/>
      <c r="AC290" s="150"/>
      <c r="AD290" s="150"/>
      <c r="AE290" s="150"/>
      <c r="AF290" s="150"/>
      <c r="AG290" s="150" t="s">
        <v>118</v>
      </c>
      <c r="AH290" s="150">
        <v>0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3" x14ac:dyDescent="0.2">
      <c r="A291" s="157"/>
      <c r="B291" s="158"/>
      <c r="C291" s="185" t="s">
        <v>409</v>
      </c>
      <c r="D291" s="165"/>
      <c r="E291" s="166">
        <v>2.8919999999999999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60"/>
      <c r="Z291" s="150"/>
      <c r="AA291" s="150"/>
      <c r="AB291" s="150"/>
      <c r="AC291" s="150"/>
      <c r="AD291" s="150"/>
      <c r="AE291" s="150"/>
      <c r="AF291" s="150"/>
      <c r="AG291" s="150" t="s">
        <v>118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3" x14ac:dyDescent="0.2">
      <c r="A292" s="157"/>
      <c r="B292" s="158"/>
      <c r="C292" s="185" t="s">
        <v>410</v>
      </c>
      <c r="D292" s="165"/>
      <c r="E292" s="166">
        <v>2.5680000000000001</v>
      </c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60"/>
      <c r="Z292" s="150"/>
      <c r="AA292" s="150"/>
      <c r="AB292" s="150"/>
      <c r="AC292" s="150"/>
      <c r="AD292" s="150"/>
      <c r="AE292" s="150"/>
      <c r="AF292" s="150"/>
      <c r="AG292" s="150" t="s">
        <v>118</v>
      </c>
      <c r="AH292" s="150">
        <v>0</v>
      </c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3" x14ac:dyDescent="0.2">
      <c r="A293" s="157"/>
      <c r="B293" s="158"/>
      <c r="C293" s="185" t="s">
        <v>411</v>
      </c>
      <c r="D293" s="165"/>
      <c r="E293" s="166">
        <v>4.024</v>
      </c>
      <c r="F293" s="160"/>
      <c r="G293" s="160"/>
      <c r="H293" s="160"/>
      <c r="I293" s="160"/>
      <c r="J293" s="160"/>
      <c r="K293" s="160"/>
      <c r="L293" s="160"/>
      <c r="M293" s="160"/>
      <c r="N293" s="159"/>
      <c r="O293" s="159"/>
      <c r="P293" s="159"/>
      <c r="Q293" s="159"/>
      <c r="R293" s="160"/>
      <c r="S293" s="160"/>
      <c r="T293" s="160"/>
      <c r="U293" s="160"/>
      <c r="V293" s="160"/>
      <c r="W293" s="160"/>
      <c r="X293" s="160"/>
      <c r="Y293" s="160"/>
      <c r="Z293" s="150"/>
      <c r="AA293" s="150"/>
      <c r="AB293" s="150"/>
      <c r="AC293" s="150"/>
      <c r="AD293" s="150"/>
      <c r="AE293" s="150"/>
      <c r="AF293" s="150"/>
      <c r="AG293" s="150" t="s">
        <v>118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3" x14ac:dyDescent="0.2">
      <c r="A294" s="157"/>
      <c r="B294" s="158"/>
      <c r="C294" s="185" t="s">
        <v>412</v>
      </c>
      <c r="D294" s="165"/>
      <c r="E294" s="166">
        <v>0.52600000000000002</v>
      </c>
      <c r="F294" s="160"/>
      <c r="G294" s="160"/>
      <c r="H294" s="160"/>
      <c r="I294" s="160"/>
      <c r="J294" s="160"/>
      <c r="K294" s="160"/>
      <c r="L294" s="160"/>
      <c r="M294" s="160"/>
      <c r="N294" s="159"/>
      <c r="O294" s="159"/>
      <c r="P294" s="159"/>
      <c r="Q294" s="159"/>
      <c r="R294" s="160"/>
      <c r="S294" s="160"/>
      <c r="T294" s="160"/>
      <c r="U294" s="160"/>
      <c r="V294" s="160"/>
      <c r="W294" s="160"/>
      <c r="X294" s="160"/>
      <c r="Y294" s="160"/>
      <c r="Z294" s="150"/>
      <c r="AA294" s="150"/>
      <c r="AB294" s="150"/>
      <c r="AC294" s="150"/>
      <c r="AD294" s="150"/>
      <c r="AE294" s="150"/>
      <c r="AF294" s="150"/>
      <c r="AG294" s="150" t="s">
        <v>118</v>
      </c>
      <c r="AH294" s="150">
        <v>0</v>
      </c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3" x14ac:dyDescent="0.2">
      <c r="A295" s="157"/>
      <c r="B295" s="158"/>
      <c r="C295" s="185" t="s">
        <v>144</v>
      </c>
      <c r="D295" s="165"/>
      <c r="E295" s="166"/>
      <c r="F295" s="160"/>
      <c r="G295" s="160"/>
      <c r="H295" s="160"/>
      <c r="I295" s="160"/>
      <c r="J295" s="160"/>
      <c r="K295" s="160"/>
      <c r="L295" s="160"/>
      <c r="M295" s="160"/>
      <c r="N295" s="159"/>
      <c r="O295" s="159"/>
      <c r="P295" s="159"/>
      <c r="Q295" s="159"/>
      <c r="R295" s="160"/>
      <c r="S295" s="160"/>
      <c r="T295" s="160"/>
      <c r="U295" s="160"/>
      <c r="V295" s="160"/>
      <c r="W295" s="160"/>
      <c r="X295" s="160"/>
      <c r="Y295" s="160"/>
      <c r="Z295" s="150"/>
      <c r="AA295" s="150"/>
      <c r="AB295" s="150"/>
      <c r="AC295" s="150"/>
      <c r="AD295" s="150"/>
      <c r="AE295" s="150"/>
      <c r="AF295" s="150"/>
      <c r="AG295" s="150" t="s">
        <v>118</v>
      </c>
      <c r="AH295" s="150">
        <v>0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3" x14ac:dyDescent="0.2">
      <c r="A296" s="157"/>
      <c r="B296" s="158"/>
      <c r="C296" s="185" t="s">
        <v>413</v>
      </c>
      <c r="D296" s="165"/>
      <c r="E296" s="166"/>
      <c r="F296" s="160"/>
      <c r="G296" s="160"/>
      <c r="H296" s="160"/>
      <c r="I296" s="160"/>
      <c r="J296" s="160"/>
      <c r="K296" s="160"/>
      <c r="L296" s="160"/>
      <c r="M296" s="160"/>
      <c r="N296" s="159"/>
      <c r="O296" s="159"/>
      <c r="P296" s="159"/>
      <c r="Q296" s="159"/>
      <c r="R296" s="160"/>
      <c r="S296" s="160"/>
      <c r="T296" s="160"/>
      <c r="U296" s="160"/>
      <c r="V296" s="160"/>
      <c r="W296" s="160"/>
      <c r="X296" s="160"/>
      <c r="Y296" s="160"/>
      <c r="Z296" s="150"/>
      <c r="AA296" s="150"/>
      <c r="AB296" s="150"/>
      <c r="AC296" s="150"/>
      <c r="AD296" s="150"/>
      <c r="AE296" s="150"/>
      <c r="AF296" s="150"/>
      <c r="AG296" s="150" t="s">
        <v>118</v>
      </c>
      <c r="AH296" s="150">
        <v>0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3" x14ac:dyDescent="0.2">
      <c r="A297" s="157"/>
      <c r="B297" s="158"/>
      <c r="C297" s="185" t="s">
        <v>414</v>
      </c>
      <c r="D297" s="165"/>
      <c r="E297" s="166">
        <v>1.2</v>
      </c>
      <c r="F297" s="160"/>
      <c r="G297" s="160"/>
      <c r="H297" s="160"/>
      <c r="I297" s="160"/>
      <c r="J297" s="160"/>
      <c r="K297" s="160"/>
      <c r="L297" s="160"/>
      <c r="M297" s="160"/>
      <c r="N297" s="159"/>
      <c r="O297" s="159"/>
      <c r="P297" s="159"/>
      <c r="Q297" s="159"/>
      <c r="R297" s="160"/>
      <c r="S297" s="160"/>
      <c r="T297" s="160"/>
      <c r="U297" s="160"/>
      <c r="V297" s="160"/>
      <c r="W297" s="160"/>
      <c r="X297" s="160"/>
      <c r="Y297" s="160"/>
      <c r="Z297" s="150"/>
      <c r="AA297" s="150"/>
      <c r="AB297" s="150"/>
      <c r="AC297" s="150"/>
      <c r="AD297" s="150"/>
      <c r="AE297" s="150"/>
      <c r="AF297" s="150"/>
      <c r="AG297" s="150" t="s">
        <v>118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3" x14ac:dyDescent="0.2">
      <c r="A298" s="157"/>
      <c r="B298" s="158"/>
      <c r="C298" s="185" t="s">
        <v>415</v>
      </c>
      <c r="D298" s="165"/>
      <c r="E298" s="166">
        <v>2.6579999999999999</v>
      </c>
      <c r="F298" s="160"/>
      <c r="G298" s="160"/>
      <c r="H298" s="160"/>
      <c r="I298" s="160"/>
      <c r="J298" s="160"/>
      <c r="K298" s="160"/>
      <c r="L298" s="160"/>
      <c r="M298" s="160"/>
      <c r="N298" s="159"/>
      <c r="O298" s="159"/>
      <c r="P298" s="159"/>
      <c r="Q298" s="159"/>
      <c r="R298" s="160"/>
      <c r="S298" s="160"/>
      <c r="T298" s="160"/>
      <c r="U298" s="160"/>
      <c r="V298" s="160"/>
      <c r="W298" s="160"/>
      <c r="X298" s="160"/>
      <c r="Y298" s="160"/>
      <c r="Z298" s="150"/>
      <c r="AA298" s="150"/>
      <c r="AB298" s="150"/>
      <c r="AC298" s="150"/>
      <c r="AD298" s="150"/>
      <c r="AE298" s="150"/>
      <c r="AF298" s="150"/>
      <c r="AG298" s="150" t="s">
        <v>118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3" x14ac:dyDescent="0.2">
      <c r="A299" s="157"/>
      <c r="B299" s="158"/>
      <c r="C299" s="185" t="s">
        <v>416</v>
      </c>
      <c r="D299" s="165"/>
      <c r="E299" s="166">
        <v>0.3</v>
      </c>
      <c r="F299" s="160"/>
      <c r="G299" s="160"/>
      <c r="H299" s="160"/>
      <c r="I299" s="160"/>
      <c r="J299" s="160"/>
      <c r="K299" s="160"/>
      <c r="L299" s="160"/>
      <c r="M299" s="160"/>
      <c r="N299" s="159"/>
      <c r="O299" s="159"/>
      <c r="P299" s="159"/>
      <c r="Q299" s="159"/>
      <c r="R299" s="160"/>
      <c r="S299" s="160"/>
      <c r="T299" s="160"/>
      <c r="U299" s="160"/>
      <c r="V299" s="160"/>
      <c r="W299" s="160"/>
      <c r="X299" s="160"/>
      <c r="Y299" s="160"/>
      <c r="Z299" s="150"/>
      <c r="AA299" s="150"/>
      <c r="AB299" s="150"/>
      <c r="AC299" s="150"/>
      <c r="AD299" s="150"/>
      <c r="AE299" s="150"/>
      <c r="AF299" s="150"/>
      <c r="AG299" s="150" t="s">
        <v>118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3" x14ac:dyDescent="0.2">
      <c r="A300" s="157"/>
      <c r="B300" s="158"/>
      <c r="C300" s="185" t="s">
        <v>417</v>
      </c>
      <c r="D300" s="165"/>
      <c r="E300" s="166">
        <v>1.524</v>
      </c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60"/>
      <c r="Z300" s="150"/>
      <c r="AA300" s="150"/>
      <c r="AB300" s="150"/>
      <c r="AC300" s="150"/>
      <c r="AD300" s="150"/>
      <c r="AE300" s="150"/>
      <c r="AF300" s="150"/>
      <c r="AG300" s="150" t="s">
        <v>118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3" x14ac:dyDescent="0.2">
      <c r="A301" s="157"/>
      <c r="B301" s="158"/>
      <c r="C301" s="185" t="s">
        <v>418</v>
      </c>
      <c r="D301" s="165"/>
      <c r="E301" s="166">
        <v>0.36399999999999999</v>
      </c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60"/>
      <c r="Z301" s="150"/>
      <c r="AA301" s="150"/>
      <c r="AB301" s="150"/>
      <c r="AC301" s="150"/>
      <c r="AD301" s="150"/>
      <c r="AE301" s="150"/>
      <c r="AF301" s="150"/>
      <c r="AG301" s="150" t="s">
        <v>118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3" x14ac:dyDescent="0.2">
      <c r="A302" s="157"/>
      <c r="B302" s="158"/>
      <c r="C302" s="185" t="s">
        <v>419</v>
      </c>
      <c r="D302" s="165"/>
      <c r="E302" s="166">
        <v>0.27</v>
      </c>
      <c r="F302" s="160"/>
      <c r="G302" s="160"/>
      <c r="H302" s="160"/>
      <c r="I302" s="160"/>
      <c r="J302" s="160"/>
      <c r="K302" s="160"/>
      <c r="L302" s="160"/>
      <c r="M302" s="160"/>
      <c r="N302" s="159"/>
      <c r="O302" s="159"/>
      <c r="P302" s="159"/>
      <c r="Q302" s="159"/>
      <c r="R302" s="160"/>
      <c r="S302" s="160"/>
      <c r="T302" s="160"/>
      <c r="U302" s="160"/>
      <c r="V302" s="160"/>
      <c r="W302" s="160"/>
      <c r="X302" s="160"/>
      <c r="Y302" s="160"/>
      <c r="Z302" s="150"/>
      <c r="AA302" s="150"/>
      <c r="AB302" s="150"/>
      <c r="AC302" s="150"/>
      <c r="AD302" s="150"/>
      <c r="AE302" s="150"/>
      <c r="AF302" s="150"/>
      <c r="AG302" s="150" t="s">
        <v>118</v>
      </c>
      <c r="AH302" s="150">
        <v>0</v>
      </c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3" x14ac:dyDescent="0.2">
      <c r="A303" s="157"/>
      <c r="B303" s="158"/>
      <c r="C303" s="185" t="s">
        <v>420</v>
      </c>
      <c r="D303" s="165"/>
      <c r="E303" s="166">
        <v>0.82399999999999995</v>
      </c>
      <c r="F303" s="160"/>
      <c r="G303" s="160"/>
      <c r="H303" s="160"/>
      <c r="I303" s="160"/>
      <c r="J303" s="160"/>
      <c r="K303" s="160"/>
      <c r="L303" s="160"/>
      <c r="M303" s="160"/>
      <c r="N303" s="159"/>
      <c r="O303" s="159"/>
      <c r="P303" s="159"/>
      <c r="Q303" s="159"/>
      <c r="R303" s="160"/>
      <c r="S303" s="160"/>
      <c r="T303" s="160"/>
      <c r="U303" s="160"/>
      <c r="V303" s="160"/>
      <c r="W303" s="160"/>
      <c r="X303" s="160"/>
      <c r="Y303" s="160"/>
      <c r="Z303" s="150"/>
      <c r="AA303" s="150"/>
      <c r="AB303" s="150"/>
      <c r="AC303" s="150"/>
      <c r="AD303" s="150"/>
      <c r="AE303" s="150"/>
      <c r="AF303" s="150"/>
      <c r="AG303" s="150" t="s">
        <v>118</v>
      </c>
      <c r="AH303" s="150">
        <v>0</v>
      </c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3" x14ac:dyDescent="0.2">
      <c r="A304" s="157"/>
      <c r="B304" s="158"/>
      <c r="C304" s="185" t="s">
        <v>421</v>
      </c>
      <c r="D304" s="165"/>
      <c r="E304" s="166">
        <v>0.78200000000000003</v>
      </c>
      <c r="F304" s="160"/>
      <c r="G304" s="160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60"/>
      <c r="Z304" s="150"/>
      <c r="AA304" s="150"/>
      <c r="AB304" s="150"/>
      <c r="AC304" s="150"/>
      <c r="AD304" s="150"/>
      <c r="AE304" s="150"/>
      <c r="AF304" s="150"/>
      <c r="AG304" s="150" t="s">
        <v>118</v>
      </c>
      <c r="AH304" s="150">
        <v>0</v>
      </c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3" x14ac:dyDescent="0.2">
      <c r="A305" s="157"/>
      <c r="B305" s="158"/>
      <c r="C305" s="185" t="s">
        <v>422</v>
      </c>
      <c r="D305" s="165"/>
      <c r="E305" s="166">
        <v>0.246</v>
      </c>
      <c r="F305" s="160"/>
      <c r="G305" s="160"/>
      <c r="H305" s="160"/>
      <c r="I305" s="160"/>
      <c r="J305" s="160"/>
      <c r="K305" s="160"/>
      <c r="L305" s="160"/>
      <c r="M305" s="160"/>
      <c r="N305" s="159"/>
      <c r="O305" s="159"/>
      <c r="P305" s="159"/>
      <c r="Q305" s="159"/>
      <c r="R305" s="160"/>
      <c r="S305" s="160"/>
      <c r="T305" s="160"/>
      <c r="U305" s="160"/>
      <c r="V305" s="160"/>
      <c r="W305" s="160"/>
      <c r="X305" s="160"/>
      <c r="Y305" s="160"/>
      <c r="Z305" s="150"/>
      <c r="AA305" s="150"/>
      <c r="AB305" s="150"/>
      <c r="AC305" s="150"/>
      <c r="AD305" s="150"/>
      <c r="AE305" s="150"/>
      <c r="AF305" s="150"/>
      <c r="AG305" s="150" t="s">
        <v>118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3" x14ac:dyDescent="0.2">
      <c r="A306" s="157"/>
      <c r="B306" s="158"/>
      <c r="C306" s="185" t="s">
        <v>423</v>
      </c>
      <c r="D306" s="165"/>
      <c r="E306" s="166">
        <v>2.258</v>
      </c>
      <c r="F306" s="160"/>
      <c r="G306" s="160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60"/>
      <c r="Z306" s="150"/>
      <c r="AA306" s="150"/>
      <c r="AB306" s="150"/>
      <c r="AC306" s="150"/>
      <c r="AD306" s="150"/>
      <c r="AE306" s="150"/>
      <c r="AF306" s="150"/>
      <c r="AG306" s="150" t="s">
        <v>118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3" x14ac:dyDescent="0.2">
      <c r="A307" s="157"/>
      <c r="B307" s="158"/>
      <c r="C307" s="185" t="s">
        <v>144</v>
      </c>
      <c r="D307" s="165"/>
      <c r="E307" s="166"/>
      <c r="F307" s="160"/>
      <c r="G307" s="160"/>
      <c r="H307" s="160"/>
      <c r="I307" s="160"/>
      <c r="J307" s="160"/>
      <c r="K307" s="160"/>
      <c r="L307" s="160"/>
      <c r="M307" s="160"/>
      <c r="N307" s="159"/>
      <c r="O307" s="159"/>
      <c r="P307" s="159"/>
      <c r="Q307" s="159"/>
      <c r="R307" s="160"/>
      <c r="S307" s="160"/>
      <c r="T307" s="160"/>
      <c r="U307" s="160"/>
      <c r="V307" s="160"/>
      <c r="W307" s="160"/>
      <c r="X307" s="160"/>
      <c r="Y307" s="160"/>
      <c r="Z307" s="150"/>
      <c r="AA307" s="150"/>
      <c r="AB307" s="150"/>
      <c r="AC307" s="150"/>
      <c r="AD307" s="150"/>
      <c r="AE307" s="150"/>
      <c r="AF307" s="150"/>
      <c r="AG307" s="150" t="s">
        <v>118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3" x14ac:dyDescent="0.2">
      <c r="A308" s="157"/>
      <c r="B308" s="158"/>
      <c r="C308" s="185" t="s">
        <v>424</v>
      </c>
      <c r="D308" s="165"/>
      <c r="E308" s="166"/>
      <c r="F308" s="160"/>
      <c r="G308" s="160"/>
      <c r="H308" s="160"/>
      <c r="I308" s="160"/>
      <c r="J308" s="160"/>
      <c r="K308" s="160"/>
      <c r="L308" s="160"/>
      <c r="M308" s="160"/>
      <c r="N308" s="159"/>
      <c r="O308" s="159"/>
      <c r="P308" s="159"/>
      <c r="Q308" s="159"/>
      <c r="R308" s="160"/>
      <c r="S308" s="160"/>
      <c r="T308" s="160"/>
      <c r="U308" s="160"/>
      <c r="V308" s="160"/>
      <c r="W308" s="160"/>
      <c r="X308" s="160"/>
      <c r="Y308" s="160"/>
      <c r="Z308" s="150"/>
      <c r="AA308" s="150"/>
      <c r="AB308" s="150"/>
      <c r="AC308" s="150"/>
      <c r="AD308" s="150"/>
      <c r="AE308" s="150"/>
      <c r="AF308" s="150"/>
      <c r="AG308" s="150" t="s">
        <v>118</v>
      </c>
      <c r="AH308" s="150">
        <v>0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3" x14ac:dyDescent="0.2">
      <c r="A309" s="157"/>
      <c r="B309" s="158"/>
      <c r="C309" s="185" t="s">
        <v>425</v>
      </c>
      <c r="D309" s="165"/>
      <c r="E309" s="166">
        <v>5.9459999999999997</v>
      </c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60"/>
      <c r="Z309" s="150"/>
      <c r="AA309" s="150"/>
      <c r="AB309" s="150"/>
      <c r="AC309" s="150"/>
      <c r="AD309" s="150"/>
      <c r="AE309" s="150"/>
      <c r="AF309" s="150"/>
      <c r="AG309" s="150" t="s">
        <v>118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3" x14ac:dyDescent="0.2">
      <c r="A310" s="157"/>
      <c r="B310" s="158"/>
      <c r="C310" s="185" t="s">
        <v>426</v>
      </c>
      <c r="D310" s="165"/>
      <c r="E310" s="166">
        <v>2.6080000000000001</v>
      </c>
      <c r="F310" s="160"/>
      <c r="G310" s="160"/>
      <c r="H310" s="160"/>
      <c r="I310" s="160"/>
      <c r="J310" s="160"/>
      <c r="K310" s="160"/>
      <c r="L310" s="160"/>
      <c r="M310" s="160"/>
      <c r="N310" s="159"/>
      <c r="O310" s="159"/>
      <c r="P310" s="159"/>
      <c r="Q310" s="159"/>
      <c r="R310" s="160"/>
      <c r="S310" s="160"/>
      <c r="T310" s="160"/>
      <c r="U310" s="160"/>
      <c r="V310" s="160"/>
      <c r="W310" s="160"/>
      <c r="X310" s="160"/>
      <c r="Y310" s="160"/>
      <c r="Z310" s="150"/>
      <c r="AA310" s="150"/>
      <c r="AB310" s="150"/>
      <c r="AC310" s="150"/>
      <c r="AD310" s="150"/>
      <c r="AE310" s="150"/>
      <c r="AF310" s="150"/>
      <c r="AG310" s="150" t="s">
        <v>118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3" x14ac:dyDescent="0.2">
      <c r="A311" s="157"/>
      <c r="B311" s="158"/>
      <c r="C311" s="185" t="s">
        <v>427</v>
      </c>
      <c r="D311" s="165"/>
      <c r="E311" s="166">
        <v>2.4340000000000002</v>
      </c>
      <c r="F311" s="160"/>
      <c r="G311" s="160"/>
      <c r="H311" s="160"/>
      <c r="I311" s="160"/>
      <c r="J311" s="160"/>
      <c r="K311" s="160"/>
      <c r="L311" s="160"/>
      <c r="M311" s="160"/>
      <c r="N311" s="159"/>
      <c r="O311" s="159"/>
      <c r="P311" s="159"/>
      <c r="Q311" s="159"/>
      <c r="R311" s="160"/>
      <c r="S311" s="160"/>
      <c r="T311" s="160"/>
      <c r="U311" s="160"/>
      <c r="V311" s="160"/>
      <c r="W311" s="160"/>
      <c r="X311" s="160"/>
      <c r="Y311" s="160"/>
      <c r="Z311" s="150"/>
      <c r="AA311" s="150"/>
      <c r="AB311" s="150"/>
      <c r="AC311" s="150"/>
      <c r="AD311" s="150"/>
      <c r="AE311" s="150"/>
      <c r="AF311" s="150"/>
      <c r="AG311" s="150" t="s">
        <v>118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3" x14ac:dyDescent="0.2">
      <c r="A312" s="157"/>
      <c r="B312" s="158"/>
      <c r="C312" s="185" t="s">
        <v>428</v>
      </c>
      <c r="D312" s="165"/>
      <c r="E312" s="166">
        <v>2.6080000000000001</v>
      </c>
      <c r="F312" s="160"/>
      <c r="G312" s="160"/>
      <c r="H312" s="160"/>
      <c r="I312" s="160"/>
      <c r="J312" s="160"/>
      <c r="K312" s="160"/>
      <c r="L312" s="160"/>
      <c r="M312" s="160"/>
      <c r="N312" s="159"/>
      <c r="O312" s="159"/>
      <c r="P312" s="159"/>
      <c r="Q312" s="159"/>
      <c r="R312" s="160"/>
      <c r="S312" s="160"/>
      <c r="T312" s="160"/>
      <c r="U312" s="160"/>
      <c r="V312" s="160"/>
      <c r="W312" s="160"/>
      <c r="X312" s="160"/>
      <c r="Y312" s="160"/>
      <c r="Z312" s="150"/>
      <c r="AA312" s="150"/>
      <c r="AB312" s="150"/>
      <c r="AC312" s="150"/>
      <c r="AD312" s="150"/>
      <c r="AE312" s="150"/>
      <c r="AF312" s="150"/>
      <c r="AG312" s="150" t="s">
        <v>118</v>
      </c>
      <c r="AH312" s="150">
        <v>0</v>
      </c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3" x14ac:dyDescent="0.2">
      <c r="A313" s="157"/>
      <c r="B313" s="158"/>
      <c r="C313" s="185" t="s">
        <v>429</v>
      </c>
      <c r="D313" s="165"/>
      <c r="E313" s="166">
        <v>2.4340000000000002</v>
      </c>
      <c r="F313" s="160"/>
      <c r="G313" s="160"/>
      <c r="H313" s="160"/>
      <c r="I313" s="160"/>
      <c r="J313" s="160"/>
      <c r="K313" s="160"/>
      <c r="L313" s="160"/>
      <c r="M313" s="160"/>
      <c r="N313" s="159"/>
      <c r="O313" s="159"/>
      <c r="P313" s="159"/>
      <c r="Q313" s="159"/>
      <c r="R313" s="160"/>
      <c r="S313" s="160"/>
      <c r="T313" s="160"/>
      <c r="U313" s="160"/>
      <c r="V313" s="160"/>
      <c r="W313" s="160"/>
      <c r="X313" s="160"/>
      <c r="Y313" s="160"/>
      <c r="Z313" s="150"/>
      <c r="AA313" s="150"/>
      <c r="AB313" s="150"/>
      <c r="AC313" s="150"/>
      <c r="AD313" s="150"/>
      <c r="AE313" s="150"/>
      <c r="AF313" s="150"/>
      <c r="AG313" s="150" t="s">
        <v>118</v>
      </c>
      <c r="AH313" s="150">
        <v>0</v>
      </c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3" x14ac:dyDescent="0.2">
      <c r="A314" s="157"/>
      <c r="B314" s="158"/>
      <c r="C314" s="185" t="s">
        <v>430</v>
      </c>
      <c r="D314" s="165"/>
      <c r="E314" s="166">
        <v>2.6219999999999999</v>
      </c>
      <c r="F314" s="160"/>
      <c r="G314" s="160"/>
      <c r="H314" s="160"/>
      <c r="I314" s="160"/>
      <c r="J314" s="160"/>
      <c r="K314" s="160"/>
      <c r="L314" s="160"/>
      <c r="M314" s="160"/>
      <c r="N314" s="159"/>
      <c r="O314" s="159"/>
      <c r="P314" s="159"/>
      <c r="Q314" s="159"/>
      <c r="R314" s="160"/>
      <c r="S314" s="160"/>
      <c r="T314" s="160"/>
      <c r="U314" s="160"/>
      <c r="V314" s="160"/>
      <c r="W314" s="160"/>
      <c r="X314" s="160"/>
      <c r="Y314" s="160"/>
      <c r="Z314" s="150"/>
      <c r="AA314" s="150"/>
      <c r="AB314" s="150"/>
      <c r="AC314" s="150"/>
      <c r="AD314" s="150"/>
      <c r="AE314" s="150"/>
      <c r="AF314" s="150"/>
      <c r="AG314" s="150" t="s">
        <v>118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3" x14ac:dyDescent="0.2">
      <c r="A315" s="157"/>
      <c r="B315" s="158"/>
      <c r="C315" s="185" t="s">
        <v>431</v>
      </c>
      <c r="D315" s="165"/>
      <c r="E315" s="166">
        <v>2.6219999999999999</v>
      </c>
      <c r="F315" s="160"/>
      <c r="G315" s="160"/>
      <c r="H315" s="160"/>
      <c r="I315" s="160"/>
      <c r="J315" s="160"/>
      <c r="K315" s="160"/>
      <c r="L315" s="160"/>
      <c r="M315" s="160"/>
      <c r="N315" s="159"/>
      <c r="O315" s="159"/>
      <c r="P315" s="159"/>
      <c r="Q315" s="159"/>
      <c r="R315" s="160"/>
      <c r="S315" s="160"/>
      <c r="T315" s="160"/>
      <c r="U315" s="160"/>
      <c r="V315" s="160"/>
      <c r="W315" s="160"/>
      <c r="X315" s="160"/>
      <c r="Y315" s="160"/>
      <c r="Z315" s="150"/>
      <c r="AA315" s="150"/>
      <c r="AB315" s="150"/>
      <c r="AC315" s="150"/>
      <c r="AD315" s="150"/>
      <c r="AE315" s="150"/>
      <c r="AF315" s="150"/>
      <c r="AG315" s="150" t="s">
        <v>118</v>
      </c>
      <c r="AH315" s="150">
        <v>0</v>
      </c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3" x14ac:dyDescent="0.2">
      <c r="A316" s="157"/>
      <c r="B316" s="158"/>
      <c r="C316" s="185" t="s">
        <v>432</v>
      </c>
      <c r="D316" s="165"/>
      <c r="E316" s="166">
        <v>7.766</v>
      </c>
      <c r="F316" s="160"/>
      <c r="G316" s="160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60"/>
      <c r="Z316" s="150"/>
      <c r="AA316" s="150"/>
      <c r="AB316" s="150"/>
      <c r="AC316" s="150"/>
      <c r="AD316" s="150"/>
      <c r="AE316" s="150"/>
      <c r="AF316" s="150"/>
      <c r="AG316" s="150" t="s">
        <v>118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3" x14ac:dyDescent="0.2">
      <c r="A317" s="157"/>
      <c r="B317" s="158"/>
      <c r="C317" s="185" t="s">
        <v>433</v>
      </c>
      <c r="D317" s="165"/>
      <c r="E317" s="166">
        <v>8.9740000000000002</v>
      </c>
      <c r="F317" s="160"/>
      <c r="G317" s="160"/>
      <c r="H317" s="160"/>
      <c r="I317" s="160"/>
      <c r="J317" s="160"/>
      <c r="K317" s="160"/>
      <c r="L317" s="160"/>
      <c r="M317" s="160"/>
      <c r="N317" s="159"/>
      <c r="O317" s="159"/>
      <c r="P317" s="159"/>
      <c r="Q317" s="159"/>
      <c r="R317" s="160"/>
      <c r="S317" s="160"/>
      <c r="T317" s="160"/>
      <c r="U317" s="160"/>
      <c r="V317" s="160"/>
      <c r="W317" s="160"/>
      <c r="X317" s="160"/>
      <c r="Y317" s="160"/>
      <c r="Z317" s="150"/>
      <c r="AA317" s="150"/>
      <c r="AB317" s="150"/>
      <c r="AC317" s="150"/>
      <c r="AD317" s="150"/>
      <c r="AE317" s="150"/>
      <c r="AF317" s="150"/>
      <c r="AG317" s="150" t="s">
        <v>118</v>
      </c>
      <c r="AH317" s="150">
        <v>0</v>
      </c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3" x14ac:dyDescent="0.2">
      <c r="A318" s="157"/>
      <c r="B318" s="158"/>
      <c r="C318" s="185" t="s">
        <v>434</v>
      </c>
      <c r="D318" s="165"/>
      <c r="E318" s="166">
        <v>4.9720000000000004</v>
      </c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60"/>
      <c r="Z318" s="150"/>
      <c r="AA318" s="150"/>
      <c r="AB318" s="150"/>
      <c r="AC318" s="150"/>
      <c r="AD318" s="150"/>
      <c r="AE318" s="150"/>
      <c r="AF318" s="150"/>
      <c r="AG318" s="150" t="s">
        <v>118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3" x14ac:dyDescent="0.2">
      <c r="A319" s="157"/>
      <c r="B319" s="158"/>
      <c r="C319" s="185" t="s">
        <v>435</v>
      </c>
      <c r="D319" s="165"/>
      <c r="E319" s="166">
        <v>1.74</v>
      </c>
      <c r="F319" s="160"/>
      <c r="G319" s="160"/>
      <c r="H319" s="160"/>
      <c r="I319" s="160"/>
      <c r="J319" s="160"/>
      <c r="K319" s="160"/>
      <c r="L319" s="160"/>
      <c r="M319" s="160"/>
      <c r="N319" s="159"/>
      <c r="O319" s="159"/>
      <c r="P319" s="159"/>
      <c r="Q319" s="159"/>
      <c r="R319" s="160"/>
      <c r="S319" s="160"/>
      <c r="T319" s="160"/>
      <c r="U319" s="160"/>
      <c r="V319" s="160"/>
      <c r="W319" s="160"/>
      <c r="X319" s="160"/>
      <c r="Y319" s="160"/>
      <c r="Z319" s="150"/>
      <c r="AA319" s="150"/>
      <c r="AB319" s="150"/>
      <c r="AC319" s="150"/>
      <c r="AD319" s="150"/>
      <c r="AE319" s="150"/>
      <c r="AF319" s="150"/>
      <c r="AG319" s="150" t="s">
        <v>118</v>
      </c>
      <c r="AH319" s="150">
        <v>0</v>
      </c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3" x14ac:dyDescent="0.2">
      <c r="A320" s="157"/>
      <c r="B320" s="158"/>
      <c r="C320" s="185" t="s">
        <v>436</v>
      </c>
      <c r="D320" s="165"/>
      <c r="E320" s="166">
        <v>0.254</v>
      </c>
      <c r="F320" s="160"/>
      <c r="G320" s="160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60"/>
      <c r="Z320" s="150"/>
      <c r="AA320" s="150"/>
      <c r="AB320" s="150"/>
      <c r="AC320" s="150"/>
      <c r="AD320" s="150"/>
      <c r="AE320" s="150"/>
      <c r="AF320" s="150"/>
      <c r="AG320" s="150" t="s">
        <v>118</v>
      </c>
      <c r="AH320" s="150">
        <v>0</v>
      </c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3" x14ac:dyDescent="0.2">
      <c r="A321" s="157"/>
      <c r="B321" s="158"/>
      <c r="C321" s="185" t="s">
        <v>437</v>
      </c>
      <c r="D321" s="165"/>
      <c r="E321" s="166">
        <v>0.25</v>
      </c>
      <c r="F321" s="160"/>
      <c r="G321" s="160"/>
      <c r="H321" s="160"/>
      <c r="I321" s="160"/>
      <c r="J321" s="160"/>
      <c r="K321" s="160"/>
      <c r="L321" s="160"/>
      <c r="M321" s="160"/>
      <c r="N321" s="159"/>
      <c r="O321" s="159"/>
      <c r="P321" s="159"/>
      <c r="Q321" s="159"/>
      <c r="R321" s="160"/>
      <c r="S321" s="160"/>
      <c r="T321" s="160"/>
      <c r="U321" s="160"/>
      <c r="V321" s="160"/>
      <c r="W321" s="160"/>
      <c r="X321" s="160"/>
      <c r="Y321" s="160"/>
      <c r="Z321" s="150"/>
      <c r="AA321" s="150"/>
      <c r="AB321" s="150"/>
      <c r="AC321" s="150"/>
      <c r="AD321" s="150"/>
      <c r="AE321" s="150"/>
      <c r="AF321" s="150"/>
      <c r="AG321" s="150" t="s">
        <v>118</v>
      </c>
      <c r="AH321" s="150">
        <v>0</v>
      </c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3" x14ac:dyDescent="0.2">
      <c r="A322" s="157"/>
      <c r="B322" s="158"/>
      <c r="C322" s="185" t="s">
        <v>438</v>
      </c>
      <c r="D322" s="165"/>
      <c r="E322" s="166">
        <v>0.57799999999999996</v>
      </c>
      <c r="F322" s="160"/>
      <c r="G322" s="160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60"/>
      <c r="Z322" s="150"/>
      <c r="AA322" s="150"/>
      <c r="AB322" s="150"/>
      <c r="AC322" s="150"/>
      <c r="AD322" s="150"/>
      <c r="AE322" s="150"/>
      <c r="AF322" s="150"/>
      <c r="AG322" s="150" t="s">
        <v>118</v>
      </c>
      <c r="AH322" s="150">
        <v>0</v>
      </c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3" x14ac:dyDescent="0.2">
      <c r="A323" s="157"/>
      <c r="B323" s="158"/>
      <c r="C323" s="185" t="s">
        <v>439</v>
      </c>
      <c r="D323" s="165"/>
      <c r="E323" s="166">
        <v>0.3</v>
      </c>
      <c r="F323" s="160"/>
      <c r="G323" s="160"/>
      <c r="H323" s="160"/>
      <c r="I323" s="160"/>
      <c r="J323" s="160"/>
      <c r="K323" s="160"/>
      <c r="L323" s="160"/>
      <c r="M323" s="160"/>
      <c r="N323" s="159"/>
      <c r="O323" s="159"/>
      <c r="P323" s="159"/>
      <c r="Q323" s="159"/>
      <c r="R323" s="160"/>
      <c r="S323" s="160"/>
      <c r="T323" s="160"/>
      <c r="U323" s="160"/>
      <c r="V323" s="160"/>
      <c r="W323" s="160"/>
      <c r="X323" s="160"/>
      <c r="Y323" s="160"/>
      <c r="Z323" s="150"/>
      <c r="AA323" s="150"/>
      <c r="AB323" s="150"/>
      <c r="AC323" s="150"/>
      <c r="AD323" s="150"/>
      <c r="AE323" s="150"/>
      <c r="AF323" s="150"/>
      <c r="AG323" s="150" t="s">
        <v>118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3" x14ac:dyDescent="0.2">
      <c r="A324" s="157"/>
      <c r="B324" s="158"/>
      <c r="C324" s="185" t="s">
        <v>440</v>
      </c>
      <c r="D324" s="165"/>
      <c r="E324" s="166">
        <v>0.53600000000000003</v>
      </c>
      <c r="F324" s="160"/>
      <c r="G324" s="160"/>
      <c r="H324" s="160"/>
      <c r="I324" s="160"/>
      <c r="J324" s="160"/>
      <c r="K324" s="160"/>
      <c r="L324" s="160"/>
      <c r="M324" s="160"/>
      <c r="N324" s="159"/>
      <c r="O324" s="159"/>
      <c r="P324" s="159"/>
      <c r="Q324" s="159"/>
      <c r="R324" s="160"/>
      <c r="S324" s="160"/>
      <c r="T324" s="160"/>
      <c r="U324" s="160"/>
      <c r="V324" s="160"/>
      <c r="W324" s="160"/>
      <c r="X324" s="160"/>
      <c r="Y324" s="160"/>
      <c r="Z324" s="150"/>
      <c r="AA324" s="150"/>
      <c r="AB324" s="150"/>
      <c r="AC324" s="150"/>
      <c r="AD324" s="150"/>
      <c r="AE324" s="150"/>
      <c r="AF324" s="150"/>
      <c r="AG324" s="150" t="s">
        <v>118</v>
      </c>
      <c r="AH324" s="150">
        <v>0</v>
      </c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3" x14ac:dyDescent="0.2">
      <c r="A325" s="157"/>
      <c r="B325" s="158"/>
      <c r="C325" s="185" t="s">
        <v>441</v>
      </c>
      <c r="D325" s="165"/>
      <c r="E325" s="166">
        <v>9.2859999999999996</v>
      </c>
      <c r="F325" s="160"/>
      <c r="G325" s="160"/>
      <c r="H325" s="160"/>
      <c r="I325" s="160"/>
      <c r="J325" s="160"/>
      <c r="K325" s="160"/>
      <c r="L325" s="160"/>
      <c r="M325" s="160"/>
      <c r="N325" s="159"/>
      <c r="O325" s="159"/>
      <c r="P325" s="159"/>
      <c r="Q325" s="159"/>
      <c r="R325" s="160"/>
      <c r="S325" s="160"/>
      <c r="T325" s="160"/>
      <c r="U325" s="160"/>
      <c r="V325" s="160"/>
      <c r="W325" s="160"/>
      <c r="X325" s="160"/>
      <c r="Y325" s="160"/>
      <c r="Z325" s="150"/>
      <c r="AA325" s="150"/>
      <c r="AB325" s="150"/>
      <c r="AC325" s="150"/>
      <c r="AD325" s="150"/>
      <c r="AE325" s="150"/>
      <c r="AF325" s="150"/>
      <c r="AG325" s="150" t="s">
        <v>118</v>
      </c>
      <c r="AH325" s="150">
        <v>0</v>
      </c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3" x14ac:dyDescent="0.2">
      <c r="A326" s="157"/>
      <c r="B326" s="158"/>
      <c r="C326" s="185" t="s">
        <v>442</v>
      </c>
      <c r="D326" s="165"/>
      <c r="E326" s="166">
        <v>2.786</v>
      </c>
      <c r="F326" s="160"/>
      <c r="G326" s="160"/>
      <c r="H326" s="160"/>
      <c r="I326" s="160"/>
      <c r="J326" s="160"/>
      <c r="K326" s="160"/>
      <c r="L326" s="160"/>
      <c r="M326" s="160"/>
      <c r="N326" s="159"/>
      <c r="O326" s="159"/>
      <c r="P326" s="159"/>
      <c r="Q326" s="159"/>
      <c r="R326" s="160"/>
      <c r="S326" s="160"/>
      <c r="T326" s="160"/>
      <c r="U326" s="160"/>
      <c r="V326" s="160"/>
      <c r="W326" s="160"/>
      <c r="X326" s="160"/>
      <c r="Y326" s="160"/>
      <c r="Z326" s="150"/>
      <c r="AA326" s="150"/>
      <c r="AB326" s="150"/>
      <c r="AC326" s="150"/>
      <c r="AD326" s="150"/>
      <c r="AE326" s="150"/>
      <c r="AF326" s="150"/>
      <c r="AG326" s="150" t="s">
        <v>118</v>
      </c>
      <c r="AH326" s="150">
        <v>0</v>
      </c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3" x14ac:dyDescent="0.2">
      <c r="A327" s="157"/>
      <c r="B327" s="158"/>
      <c r="C327" s="185" t="s">
        <v>443</v>
      </c>
      <c r="D327" s="165"/>
      <c r="E327" s="166">
        <v>0.47599999999999998</v>
      </c>
      <c r="F327" s="160"/>
      <c r="G327" s="160"/>
      <c r="H327" s="160"/>
      <c r="I327" s="160"/>
      <c r="J327" s="160"/>
      <c r="K327" s="160"/>
      <c r="L327" s="160"/>
      <c r="M327" s="160"/>
      <c r="N327" s="159"/>
      <c r="O327" s="159"/>
      <c r="P327" s="159"/>
      <c r="Q327" s="159"/>
      <c r="R327" s="160"/>
      <c r="S327" s="160"/>
      <c r="T327" s="160"/>
      <c r="U327" s="160"/>
      <c r="V327" s="160"/>
      <c r="W327" s="160"/>
      <c r="X327" s="160"/>
      <c r="Y327" s="160"/>
      <c r="Z327" s="150"/>
      <c r="AA327" s="150"/>
      <c r="AB327" s="150"/>
      <c r="AC327" s="150"/>
      <c r="AD327" s="150"/>
      <c r="AE327" s="150"/>
      <c r="AF327" s="150"/>
      <c r="AG327" s="150" t="s">
        <v>118</v>
      </c>
      <c r="AH327" s="150">
        <v>0</v>
      </c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3" x14ac:dyDescent="0.2">
      <c r="A328" s="157"/>
      <c r="B328" s="158"/>
      <c r="C328" s="185" t="s">
        <v>444</v>
      </c>
      <c r="D328" s="165"/>
      <c r="E328" s="166">
        <v>2.556</v>
      </c>
      <c r="F328" s="160"/>
      <c r="G328" s="160"/>
      <c r="H328" s="160"/>
      <c r="I328" s="160"/>
      <c r="J328" s="160"/>
      <c r="K328" s="160"/>
      <c r="L328" s="160"/>
      <c r="M328" s="160"/>
      <c r="N328" s="159"/>
      <c r="O328" s="159"/>
      <c r="P328" s="159"/>
      <c r="Q328" s="159"/>
      <c r="R328" s="160"/>
      <c r="S328" s="160"/>
      <c r="T328" s="160"/>
      <c r="U328" s="160"/>
      <c r="V328" s="160"/>
      <c r="W328" s="160"/>
      <c r="X328" s="160"/>
      <c r="Y328" s="160"/>
      <c r="Z328" s="150"/>
      <c r="AA328" s="150"/>
      <c r="AB328" s="150"/>
      <c r="AC328" s="150"/>
      <c r="AD328" s="150"/>
      <c r="AE328" s="150"/>
      <c r="AF328" s="150"/>
      <c r="AG328" s="150" t="s">
        <v>118</v>
      </c>
      <c r="AH328" s="150">
        <v>0</v>
      </c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3" x14ac:dyDescent="0.2">
      <c r="A329" s="157"/>
      <c r="B329" s="158"/>
      <c r="C329" s="185" t="s">
        <v>445</v>
      </c>
      <c r="D329" s="165"/>
      <c r="E329" s="166">
        <v>3.69</v>
      </c>
      <c r="F329" s="160"/>
      <c r="G329" s="160"/>
      <c r="H329" s="160"/>
      <c r="I329" s="160"/>
      <c r="J329" s="160"/>
      <c r="K329" s="160"/>
      <c r="L329" s="160"/>
      <c r="M329" s="160"/>
      <c r="N329" s="159"/>
      <c r="O329" s="159"/>
      <c r="P329" s="159"/>
      <c r="Q329" s="159"/>
      <c r="R329" s="160"/>
      <c r="S329" s="160"/>
      <c r="T329" s="160"/>
      <c r="U329" s="160"/>
      <c r="V329" s="160"/>
      <c r="W329" s="160"/>
      <c r="X329" s="160"/>
      <c r="Y329" s="160"/>
      <c r="Z329" s="150"/>
      <c r="AA329" s="150"/>
      <c r="AB329" s="150"/>
      <c r="AC329" s="150"/>
      <c r="AD329" s="150"/>
      <c r="AE329" s="150"/>
      <c r="AF329" s="150"/>
      <c r="AG329" s="150" t="s">
        <v>118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3" x14ac:dyDescent="0.2">
      <c r="A330" s="157"/>
      <c r="B330" s="158"/>
      <c r="C330" s="185" t="s">
        <v>446</v>
      </c>
      <c r="D330" s="165"/>
      <c r="E330" s="166">
        <v>0.442</v>
      </c>
      <c r="F330" s="160"/>
      <c r="G330" s="160"/>
      <c r="H330" s="160"/>
      <c r="I330" s="160"/>
      <c r="J330" s="160"/>
      <c r="K330" s="160"/>
      <c r="L330" s="160"/>
      <c r="M330" s="160"/>
      <c r="N330" s="159"/>
      <c r="O330" s="159"/>
      <c r="P330" s="159"/>
      <c r="Q330" s="159"/>
      <c r="R330" s="160"/>
      <c r="S330" s="160"/>
      <c r="T330" s="160"/>
      <c r="U330" s="160"/>
      <c r="V330" s="160"/>
      <c r="W330" s="160"/>
      <c r="X330" s="160"/>
      <c r="Y330" s="160"/>
      <c r="Z330" s="150"/>
      <c r="AA330" s="150"/>
      <c r="AB330" s="150"/>
      <c r="AC330" s="150"/>
      <c r="AD330" s="150"/>
      <c r="AE330" s="150"/>
      <c r="AF330" s="150"/>
      <c r="AG330" s="150" t="s">
        <v>118</v>
      </c>
      <c r="AH330" s="150">
        <v>0</v>
      </c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3" x14ac:dyDescent="0.2">
      <c r="A331" s="157"/>
      <c r="B331" s="158"/>
      <c r="C331" s="185" t="s">
        <v>447</v>
      </c>
      <c r="D331" s="165"/>
      <c r="E331" s="166">
        <v>0.50600000000000001</v>
      </c>
      <c r="F331" s="160"/>
      <c r="G331" s="160"/>
      <c r="H331" s="160"/>
      <c r="I331" s="160"/>
      <c r="J331" s="160"/>
      <c r="K331" s="160"/>
      <c r="L331" s="160"/>
      <c r="M331" s="160"/>
      <c r="N331" s="159"/>
      <c r="O331" s="159"/>
      <c r="P331" s="159"/>
      <c r="Q331" s="159"/>
      <c r="R331" s="160"/>
      <c r="S331" s="160"/>
      <c r="T331" s="160"/>
      <c r="U331" s="160"/>
      <c r="V331" s="160"/>
      <c r="W331" s="160"/>
      <c r="X331" s="160"/>
      <c r="Y331" s="160"/>
      <c r="Z331" s="150"/>
      <c r="AA331" s="150"/>
      <c r="AB331" s="150"/>
      <c r="AC331" s="150"/>
      <c r="AD331" s="150"/>
      <c r="AE331" s="150"/>
      <c r="AF331" s="150"/>
      <c r="AG331" s="150" t="s">
        <v>118</v>
      </c>
      <c r="AH331" s="150">
        <v>0</v>
      </c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3" x14ac:dyDescent="0.2">
      <c r="A332" s="157"/>
      <c r="B332" s="158"/>
      <c r="C332" s="185" t="s">
        <v>448</v>
      </c>
      <c r="D332" s="165"/>
      <c r="E332" s="166">
        <v>0.59</v>
      </c>
      <c r="F332" s="160"/>
      <c r="G332" s="160"/>
      <c r="H332" s="160"/>
      <c r="I332" s="160"/>
      <c r="J332" s="160"/>
      <c r="K332" s="160"/>
      <c r="L332" s="160"/>
      <c r="M332" s="160"/>
      <c r="N332" s="159"/>
      <c r="O332" s="159"/>
      <c r="P332" s="159"/>
      <c r="Q332" s="159"/>
      <c r="R332" s="160"/>
      <c r="S332" s="160"/>
      <c r="T332" s="160"/>
      <c r="U332" s="160"/>
      <c r="V332" s="160"/>
      <c r="W332" s="160"/>
      <c r="X332" s="160"/>
      <c r="Y332" s="160"/>
      <c r="Z332" s="150"/>
      <c r="AA332" s="150"/>
      <c r="AB332" s="150"/>
      <c r="AC332" s="150"/>
      <c r="AD332" s="150"/>
      <c r="AE332" s="150"/>
      <c r="AF332" s="150"/>
      <c r="AG332" s="150" t="s">
        <v>118</v>
      </c>
      <c r="AH332" s="150">
        <v>0</v>
      </c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3" x14ac:dyDescent="0.2">
      <c r="A333" s="157"/>
      <c r="B333" s="158"/>
      <c r="C333" s="185" t="s">
        <v>449</v>
      </c>
      <c r="D333" s="165"/>
      <c r="E333" s="166">
        <v>2.1739999999999999</v>
      </c>
      <c r="F333" s="160"/>
      <c r="G333" s="160"/>
      <c r="H333" s="160"/>
      <c r="I333" s="160"/>
      <c r="J333" s="160"/>
      <c r="K333" s="160"/>
      <c r="L333" s="160"/>
      <c r="M333" s="160"/>
      <c r="N333" s="159"/>
      <c r="O333" s="159"/>
      <c r="P333" s="159"/>
      <c r="Q333" s="159"/>
      <c r="R333" s="160"/>
      <c r="S333" s="160"/>
      <c r="T333" s="160"/>
      <c r="U333" s="160"/>
      <c r="V333" s="160"/>
      <c r="W333" s="160"/>
      <c r="X333" s="160"/>
      <c r="Y333" s="160"/>
      <c r="Z333" s="150"/>
      <c r="AA333" s="150"/>
      <c r="AB333" s="150"/>
      <c r="AC333" s="150"/>
      <c r="AD333" s="150"/>
      <c r="AE333" s="150"/>
      <c r="AF333" s="150"/>
      <c r="AG333" s="150" t="s">
        <v>118</v>
      </c>
      <c r="AH333" s="150">
        <v>0</v>
      </c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3" x14ac:dyDescent="0.2">
      <c r="A334" s="157"/>
      <c r="B334" s="158"/>
      <c r="C334" s="185" t="s">
        <v>450</v>
      </c>
      <c r="D334" s="165"/>
      <c r="E334" s="166">
        <v>3.1920000000000002</v>
      </c>
      <c r="F334" s="160"/>
      <c r="G334" s="160"/>
      <c r="H334" s="160"/>
      <c r="I334" s="160"/>
      <c r="J334" s="160"/>
      <c r="K334" s="160"/>
      <c r="L334" s="160"/>
      <c r="M334" s="160"/>
      <c r="N334" s="159"/>
      <c r="O334" s="159"/>
      <c r="P334" s="159"/>
      <c r="Q334" s="159"/>
      <c r="R334" s="160"/>
      <c r="S334" s="160"/>
      <c r="T334" s="160"/>
      <c r="U334" s="160"/>
      <c r="V334" s="160"/>
      <c r="W334" s="160"/>
      <c r="X334" s="160"/>
      <c r="Y334" s="160"/>
      <c r="Z334" s="150"/>
      <c r="AA334" s="150"/>
      <c r="AB334" s="150"/>
      <c r="AC334" s="150"/>
      <c r="AD334" s="150"/>
      <c r="AE334" s="150"/>
      <c r="AF334" s="150"/>
      <c r="AG334" s="150" t="s">
        <v>118</v>
      </c>
      <c r="AH334" s="150">
        <v>0</v>
      </c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outlineLevel="3" x14ac:dyDescent="0.2">
      <c r="A335" s="157"/>
      <c r="B335" s="158"/>
      <c r="C335" s="185" t="s">
        <v>451</v>
      </c>
      <c r="D335" s="165"/>
      <c r="E335" s="166">
        <v>1.024</v>
      </c>
      <c r="F335" s="160"/>
      <c r="G335" s="160"/>
      <c r="H335" s="160"/>
      <c r="I335" s="160"/>
      <c r="J335" s="160"/>
      <c r="K335" s="160"/>
      <c r="L335" s="160"/>
      <c r="M335" s="160"/>
      <c r="N335" s="159"/>
      <c r="O335" s="159"/>
      <c r="P335" s="159"/>
      <c r="Q335" s="159"/>
      <c r="R335" s="160"/>
      <c r="S335" s="160"/>
      <c r="T335" s="160"/>
      <c r="U335" s="160"/>
      <c r="V335" s="160"/>
      <c r="W335" s="160"/>
      <c r="X335" s="160"/>
      <c r="Y335" s="160"/>
      <c r="Z335" s="150"/>
      <c r="AA335" s="150"/>
      <c r="AB335" s="150"/>
      <c r="AC335" s="150"/>
      <c r="AD335" s="150"/>
      <c r="AE335" s="150"/>
      <c r="AF335" s="150"/>
      <c r="AG335" s="150" t="s">
        <v>118</v>
      </c>
      <c r="AH335" s="150">
        <v>0</v>
      </c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3" x14ac:dyDescent="0.2">
      <c r="A336" s="157"/>
      <c r="B336" s="158"/>
      <c r="C336" s="185" t="s">
        <v>452</v>
      </c>
      <c r="D336" s="165"/>
      <c r="E336" s="166">
        <v>0.26</v>
      </c>
      <c r="F336" s="160"/>
      <c r="G336" s="160"/>
      <c r="H336" s="160"/>
      <c r="I336" s="160"/>
      <c r="J336" s="160"/>
      <c r="K336" s="160"/>
      <c r="L336" s="160"/>
      <c r="M336" s="160"/>
      <c r="N336" s="159"/>
      <c r="O336" s="159"/>
      <c r="P336" s="159"/>
      <c r="Q336" s="159"/>
      <c r="R336" s="160"/>
      <c r="S336" s="160"/>
      <c r="T336" s="160"/>
      <c r="U336" s="160"/>
      <c r="V336" s="160"/>
      <c r="W336" s="160"/>
      <c r="X336" s="160"/>
      <c r="Y336" s="160"/>
      <c r="Z336" s="150"/>
      <c r="AA336" s="150"/>
      <c r="AB336" s="150"/>
      <c r="AC336" s="150"/>
      <c r="AD336" s="150"/>
      <c r="AE336" s="150"/>
      <c r="AF336" s="150"/>
      <c r="AG336" s="150" t="s">
        <v>118</v>
      </c>
      <c r="AH336" s="150">
        <v>0</v>
      </c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3" x14ac:dyDescent="0.2">
      <c r="A337" s="157"/>
      <c r="B337" s="158"/>
      <c r="C337" s="185" t="s">
        <v>453</v>
      </c>
      <c r="D337" s="165"/>
      <c r="E337" s="166">
        <v>1.728</v>
      </c>
      <c r="F337" s="160"/>
      <c r="G337" s="160"/>
      <c r="H337" s="160"/>
      <c r="I337" s="160"/>
      <c r="J337" s="160"/>
      <c r="K337" s="160"/>
      <c r="L337" s="160"/>
      <c r="M337" s="160"/>
      <c r="N337" s="159"/>
      <c r="O337" s="159"/>
      <c r="P337" s="159"/>
      <c r="Q337" s="159"/>
      <c r="R337" s="160"/>
      <c r="S337" s="160"/>
      <c r="T337" s="160"/>
      <c r="U337" s="160"/>
      <c r="V337" s="160"/>
      <c r="W337" s="160"/>
      <c r="X337" s="160"/>
      <c r="Y337" s="160"/>
      <c r="Z337" s="150"/>
      <c r="AA337" s="150"/>
      <c r="AB337" s="150"/>
      <c r="AC337" s="150"/>
      <c r="AD337" s="150"/>
      <c r="AE337" s="150"/>
      <c r="AF337" s="150"/>
      <c r="AG337" s="150" t="s">
        <v>118</v>
      </c>
      <c r="AH337" s="150">
        <v>0</v>
      </c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3" x14ac:dyDescent="0.2">
      <c r="A338" s="157"/>
      <c r="B338" s="158"/>
      <c r="C338" s="185" t="s">
        <v>454</v>
      </c>
      <c r="D338" s="165"/>
      <c r="E338" s="166">
        <v>1.6619999999999999</v>
      </c>
      <c r="F338" s="160"/>
      <c r="G338" s="160"/>
      <c r="H338" s="160"/>
      <c r="I338" s="160"/>
      <c r="J338" s="160"/>
      <c r="K338" s="160"/>
      <c r="L338" s="160"/>
      <c r="M338" s="160"/>
      <c r="N338" s="159"/>
      <c r="O338" s="159"/>
      <c r="P338" s="159"/>
      <c r="Q338" s="159"/>
      <c r="R338" s="160"/>
      <c r="S338" s="160"/>
      <c r="T338" s="160"/>
      <c r="U338" s="160"/>
      <c r="V338" s="160"/>
      <c r="W338" s="160"/>
      <c r="X338" s="160"/>
      <c r="Y338" s="160"/>
      <c r="Z338" s="150"/>
      <c r="AA338" s="150"/>
      <c r="AB338" s="150"/>
      <c r="AC338" s="150"/>
      <c r="AD338" s="150"/>
      <c r="AE338" s="150"/>
      <c r="AF338" s="150"/>
      <c r="AG338" s="150" t="s">
        <v>118</v>
      </c>
      <c r="AH338" s="150">
        <v>0</v>
      </c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3" x14ac:dyDescent="0.2">
      <c r="A339" s="157"/>
      <c r="B339" s="158"/>
      <c r="C339" s="185" t="s">
        <v>455</v>
      </c>
      <c r="D339" s="165"/>
      <c r="E339" s="166">
        <v>1.782</v>
      </c>
      <c r="F339" s="160"/>
      <c r="G339" s="160"/>
      <c r="H339" s="160"/>
      <c r="I339" s="160"/>
      <c r="J339" s="160"/>
      <c r="K339" s="160"/>
      <c r="L339" s="160"/>
      <c r="M339" s="160"/>
      <c r="N339" s="159"/>
      <c r="O339" s="159"/>
      <c r="P339" s="159"/>
      <c r="Q339" s="159"/>
      <c r="R339" s="160"/>
      <c r="S339" s="160"/>
      <c r="T339" s="160"/>
      <c r="U339" s="160"/>
      <c r="V339" s="160"/>
      <c r="W339" s="160"/>
      <c r="X339" s="160"/>
      <c r="Y339" s="160"/>
      <c r="Z339" s="150"/>
      <c r="AA339" s="150"/>
      <c r="AB339" s="150"/>
      <c r="AC339" s="150"/>
      <c r="AD339" s="150"/>
      <c r="AE339" s="150"/>
      <c r="AF339" s="150"/>
      <c r="AG339" s="150" t="s">
        <v>118</v>
      </c>
      <c r="AH339" s="150">
        <v>0</v>
      </c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3" x14ac:dyDescent="0.2">
      <c r="A340" s="157"/>
      <c r="B340" s="158"/>
      <c r="C340" s="185" t="s">
        <v>456</v>
      </c>
      <c r="D340" s="165"/>
      <c r="E340" s="166">
        <v>1.782</v>
      </c>
      <c r="F340" s="160"/>
      <c r="G340" s="160"/>
      <c r="H340" s="160"/>
      <c r="I340" s="160"/>
      <c r="J340" s="160"/>
      <c r="K340" s="160"/>
      <c r="L340" s="160"/>
      <c r="M340" s="160"/>
      <c r="N340" s="159"/>
      <c r="O340" s="159"/>
      <c r="P340" s="159"/>
      <c r="Q340" s="159"/>
      <c r="R340" s="160"/>
      <c r="S340" s="160"/>
      <c r="T340" s="160"/>
      <c r="U340" s="160"/>
      <c r="V340" s="160"/>
      <c r="W340" s="160"/>
      <c r="X340" s="160"/>
      <c r="Y340" s="160"/>
      <c r="Z340" s="150"/>
      <c r="AA340" s="150"/>
      <c r="AB340" s="150"/>
      <c r="AC340" s="150"/>
      <c r="AD340" s="150"/>
      <c r="AE340" s="150"/>
      <c r="AF340" s="150"/>
      <c r="AG340" s="150" t="s">
        <v>118</v>
      </c>
      <c r="AH340" s="150">
        <v>0</v>
      </c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3" x14ac:dyDescent="0.2">
      <c r="A341" s="157"/>
      <c r="B341" s="158"/>
      <c r="C341" s="185" t="s">
        <v>457</v>
      </c>
      <c r="D341" s="165"/>
      <c r="E341" s="166">
        <v>0.70599999999999996</v>
      </c>
      <c r="F341" s="160"/>
      <c r="G341" s="160"/>
      <c r="H341" s="160"/>
      <c r="I341" s="160"/>
      <c r="J341" s="160"/>
      <c r="K341" s="160"/>
      <c r="L341" s="160"/>
      <c r="M341" s="160"/>
      <c r="N341" s="159"/>
      <c r="O341" s="159"/>
      <c r="P341" s="159"/>
      <c r="Q341" s="159"/>
      <c r="R341" s="160"/>
      <c r="S341" s="160"/>
      <c r="T341" s="160"/>
      <c r="U341" s="160"/>
      <c r="V341" s="160"/>
      <c r="W341" s="160"/>
      <c r="X341" s="160"/>
      <c r="Y341" s="160"/>
      <c r="Z341" s="150"/>
      <c r="AA341" s="150"/>
      <c r="AB341" s="150"/>
      <c r="AC341" s="150"/>
      <c r="AD341" s="150"/>
      <c r="AE341" s="150"/>
      <c r="AF341" s="150"/>
      <c r="AG341" s="150" t="s">
        <v>118</v>
      </c>
      <c r="AH341" s="150">
        <v>0</v>
      </c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3" x14ac:dyDescent="0.2">
      <c r="A342" s="157"/>
      <c r="B342" s="158"/>
      <c r="C342" s="185" t="s">
        <v>458</v>
      </c>
      <c r="D342" s="165"/>
      <c r="E342" s="166">
        <v>0.50800000000000001</v>
      </c>
      <c r="F342" s="160"/>
      <c r="G342" s="160"/>
      <c r="H342" s="160"/>
      <c r="I342" s="160"/>
      <c r="J342" s="160"/>
      <c r="K342" s="160"/>
      <c r="L342" s="160"/>
      <c r="M342" s="160"/>
      <c r="N342" s="159"/>
      <c r="O342" s="159"/>
      <c r="P342" s="159"/>
      <c r="Q342" s="159"/>
      <c r="R342" s="160"/>
      <c r="S342" s="160"/>
      <c r="T342" s="160"/>
      <c r="U342" s="160"/>
      <c r="V342" s="160"/>
      <c r="W342" s="160"/>
      <c r="X342" s="160"/>
      <c r="Y342" s="160"/>
      <c r="Z342" s="150"/>
      <c r="AA342" s="150"/>
      <c r="AB342" s="150"/>
      <c r="AC342" s="150"/>
      <c r="AD342" s="150"/>
      <c r="AE342" s="150"/>
      <c r="AF342" s="150"/>
      <c r="AG342" s="150" t="s">
        <v>118</v>
      </c>
      <c r="AH342" s="150">
        <v>0</v>
      </c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3" x14ac:dyDescent="0.2">
      <c r="A343" s="157"/>
      <c r="B343" s="158"/>
      <c r="C343" s="185" t="s">
        <v>459</v>
      </c>
      <c r="D343" s="165"/>
      <c r="E343" s="166">
        <v>5.8220000000000001</v>
      </c>
      <c r="F343" s="160"/>
      <c r="G343" s="160"/>
      <c r="H343" s="160"/>
      <c r="I343" s="160"/>
      <c r="J343" s="160"/>
      <c r="K343" s="160"/>
      <c r="L343" s="160"/>
      <c r="M343" s="160"/>
      <c r="N343" s="159"/>
      <c r="O343" s="159"/>
      <c r="P343" s="159"/>
      <c r="Q343" s="159"/>
      <c r="R343" s="160"/>
      <c r="S343" s="160"/>
      <c r="T343" s="160"/>
      <c r="U343" s="160"/>
      <c r="V343" s="160"/>
      <c r="W343" s="160"/>
      <c r="X343" s="160"/>
      <c r="Y343" s="160"/>
      <c r="Z343" s="150"/>
      <c r="AA343" s="150"/>
      <c r="AB343" s="150"/>
      <c r="AC343" s="150"/>
      <c r="AD343" s="150"/>
      <c r="AE343" s="150"/>
      <c r="AF343" s="150"/>
      <c r="AG343" s="150" t="s">
        <v>118</v>
      </c>
      <c r="AH343" s="150">
        <v>0</v>
      </c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x14ac:dyDescent="0.2">
      <c r="A344" s="169" t="s">
        <v>105</v>
      </c>
      <c r="B344" s="170" t="s">
        <v>64</v>
      </c>
      <c r="C344" s="183" t="s">
        <v>65</v>
      </c>
      <c r="D344" s="171"/>
      <c r="E344" s="172"/>
      <c r="F344" s="173"/>
      <c r="G344" s="174">
        <f>SUMIF(AG345:AG346,"&lt;&gt;NOR",G345:G346)</f>
        <v>0</v>
      </c>
      <c r="H344" s="168"/>
      <c r="I344" s="168">
        <f>SUM(I345:I346)</f>
        <v>106265.83</v>
      </c>
      <c r="J344" s="168"/>
      <c r="K344" s="168">
        <f>SUM(K345:K346)</f>
        <v>160401.99</v>
      </c>
      <c r="L344" s="168"/>
      <c r="M344" s="168">
        <f>SUM(M345:M346)</f>
        <v>0</v>
      </c>
      <c r="N344" s="167"/>
      <c r="O344" s="167">
        <f>SUM(O345:O346)</f>
        <v>7.66</v>
      </c>
      <c r="P344" s="167"/>
      <c r="Q344" s="167">
        <f>SUM(Q345:Q346)</f>
        <v>0</v>
      </c>
      <c r="R344" s="168"/>
      <c r="S344" s="168"/>
      <c r="T344" s="168"/>
      <c r="U344" s="168"/>
      <c r="V344" s="168">
        <f>SUM(V345:V346)</f>
        <v>336.57</v>
      </c>
      <c r="W344" s="168"/>
      <c r="X344" s="168"/>
      <c r="Y344" s="168"/>
      <c r="AG344" t="s">
        <v>106</v>
      </c>
    </row>
    <row r="345" spans="1:60" outlineLevel="1" x14ac:dyDescent="0.2">
      <c r="A345" s="176">
        <v>3</v>
      </c>
      <c r="B345" s="177" t="s">
        <v>460</v>
      </c>
      <c r="C345" s="184" t="s">
        <v>461</v>
      </c>
      <c r="D345" s="178" t="s">
        <v>135</v>
      </c>
      <c r="E345" s="179">
        <v>1294.5039999999999</v>
      </c>
      <c r="F345" s="180">
        <v>0</v>
      </c>
      <c r="G345" s="181">
        <f>ROUND(E345*F345,2)</f>
        <v>0</v>
      </c>
      <c r="H345" s="161">
        <v>82.09</v>
      </c>
      <c r="I345" s="160">
        <f>ROUND(E345*H345,2)</f>
        <v>106265.83</v>
      </c>
      <c r="J345" s="161">
        <v>123.91</v>
      </c>
      <c r="K345" s="160">
        <f>ROUND(E345*J345,2)</f>
        <v>160401.99</v>
      </c>
      <c r="L345" s="160">
        <v>21</v>
      </c>
      <c r="M345" s="160">
        <f>G345*(1+L345/100)</f>
        <v>0</v>
      </c>
      <c r="N345" s="159">
        <v>5.9199999999999999E-3</v>
      </c>
      <c r="O345" s="159">
        <f>ROUND(E345*N345,2)</f>
        <v>7.66</v>
      </c>
      <c r="P345" s="159">
        <v>0</v>
      </c>
      <c r="Q345" s="159">
        <f>ROUND(E345*P345,2)</f>
        <v>0</v>
      </c>
      <c r="R345" s="160"/>
      <c r="S345" s="160" t="s">
        <v>110</v>
      </c>
      <c r="T345" s="160" t="s">
        <v>110</v>
      </c>
      <c r="U345" s="160">
        <v>0.26</v>
      </c>
      <c r="V345" s="160">
        <f>ROUND(E345*U345,2)</f>
        <v>336.57</v>
      </c>
      <c r="W345" s="160"/>
      <c r="X345" s="160" t="s">
        <v>136</v>
      </c>
      <c r="Y345" s="160" t="s">
        <v>113</v>
      </c>
      <c r="Z345" s="150"/>
      <c r="AA345" s="150"/>
      <c r="AB345" s="150"/>
      <c r="AC345" s="150"/>
      <c r="AD345" s="150"/>
      <c r="AE345" s="150"/>
      <c r="AF345" s="150"/>
      <c r="AG345" s="150" t="s">
        <v>137</v>
      </c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outlineLevel="2" x14ac:dyDescent="0.2">
      <c r="A346" s="157"/>
      <c r="B346" s="158"/>
      <c r="C346" s="185" t="s">
        <v>462</v>
      </c>
      <c r="D346" s="165"/>
      <c r="E346" s="166">
        <v>1294.5039999999999</v>
      </c>
      <c r="F346" s="160"/>
      <c r="G346" s="160"/>
      <c r="H346" s="160"/>
      <c r="I346" s="160"/>
      <c r="J346" s="160"/>
      <c r="K346" s="160"/>
      <c r="L346" s="160"/>
      <c r="M346" s="160"/>
      <c r="N346" s="159"/>
      <c r="O346" s="159"/>
      <c r="P346" s="159"/>
      <c r="Q346" s="159"/>
      <c r="R346" s="160"/>
      <c r="S346" s="160"/>
      <c r="T346" s="160"/>
      <c r="U346" s="160"/>
      <c r="V346" s="160"/>
      <c r="W346" s="160"/>
      <c r="X346" s="160"/>
      <c r="Y346" s="160"/>
      <c r="Z346" s="150"/>
      <c r="AA346" s="150"/>
      <c r="AB346" s="150"/>
      <c r="AC346" s="150"/>
      <c r="AD346" s="150"/>
      <c r="AE346" s="150"/>
      <c r="AF346" s="150"/>
      <c r="AG346" s="150" t="s">
        <v>118</v>
      </c>
      <c r="AH346" s="150">
        <v>0</v>
      </c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x14ac:dyDescent="0.2">
      <c r="A347" s="169" t="s">
        <v>105</v>
      </c>
      <c r="B347" s="170" t="s">
        <v>66</v>
      </c>
      <c r="C347" s="183" t="s">
        <v>67</v>
      </c>
      <c r="D347" s="171"/>
      <c r="E347" s="172"/>
      <c r="F347" s="173"/>
      <c r="G347" s="174">
        <f>SUMIF(AG348:AG355,"&lt;&gt;NOR",G348:G355)</f>
        <v>0</v>
      </c>
      <c r="H347" s="168"/>
      <c r="I347" s="168">
        <f>SUM(I348:I355)</f>
        <v>225.08</v>
      </c>
      <c r="J347" s="168"/>
      <c r="K347" s="168">
        <f>SUM(K348:K355)</f>
        <v>3537.87</v>
      </c>
      <c r="L347" s="168"/>
      <c r="M347" s="168">
        <f>SUM(M348:M355)</f>
        <v>0</v>
      </c>
      <c r="N347" s="167"/>
      <c r="O347" s="167">
        <f>SUM(O348:O355)</f>
        <v>0.01</v>
      </c>
      <c r="P347" s="167"/>
      <c r="Q347" s="167">
        <f>SUM(Q348:Q355)</f>
        <v>0.28999999999999998</v>
      </c>
      <c r="R347" s="168"/>
      <c r="S347" s="168"/>
      <c r="T347" s="168"/>
      <c r="U347" s="168"/>
      <c r="V347" s="168">
        <f>SUM(V348:V355)</f>
        <v>8.06</v>
      </c>
      <c r="W347" s="168"/>
      <c r="X347" s="168"/>
      <c r="Y347" s="168"/>
      <c r="AG347" t="s">
        <v>106</v>
      </c>
    </row>
    <row r="348" spans="1:60" ht="22.5" outlineLevel="1" x14ac:dyDescent="0.2">
      <c r="A348" s="176">
        <v>4</v>
      </c>
      <c r="B348" s="177" t="s">
        <v>463</v>
      </c>
      <c r="C348" s="184" t="s">
        <v>464</v>
      </c>
      <c r="D348" s="178" t="s">
        <v>135</v>
      </c>
      <c r="E348" s="179">
        <v>23.3</v>
      </c>
      <c r="F348" s="180">
        <v>0</v>
      </c>
      <c r="G348" s="181">
        <f>ROUND(E348*F348,2)</f>
        <v>0</v>
      </c>
      <c r="H348" s="161">
        <v>9.66</v>
      </c>
      <c r="I348" s="160">
        <f>ROUND(E348*H348,2)</f>
        <v>225.08</v>
      </c>
      <c r="J348" s="161">
        <v>151.84</v>
      </c>
      <c r="K348" s="160">
        <f>ROUND(E348*J348,2)</f>
        <v>3537.87</v>
      </c>
      <c r="L348" s="160">
        <v>21</v>
      </c>
      <c r="M348" s="160">
        <f>G348*(1+L348/100)</f>
        <v>0</v>
      </c>
      <c r="N348" s="159">
        <v>3.3E-4</v>
      </c>
      <c r="O348" s="159">
        <f>ROUND(E348*N348,2)</f>
        <v>0.01</v>
      </c>
      <c r="P348" s="159">
        <v>1.235E-2</v>
      </c>
      <c r="Q348" s="159">
        <f>ROUND(E348*P348,2)</f>
        <v>0.28999999999999998</v>
      </c>
      <c r="R348" s="160"/>
      <c r="S348" s="160" t="s">
        <v>110</v>
      </c>
      <c r="T348" s="160" t="s">
        <v>110</v>
      </c>
      <c r="U348" s="160">
        <v>0.34599999999999997</v>
      </c>
      <c r="V348" s="160">
        <f>ROUND(E348*U348,2)</f>
        <v>8.06</v>
      </c>
      <c r="W348" s="160"/>
      <c r="X348" s="160" t="s">
        <v>136</v>
      </c>
      <c r="Y348" s="160" t="s">
        <v>113</v>
      </c>
      <c r="Z348" s="150"/>
      <c r="AA348" s="150"/>
      <c r="AB348" s="150"/>
      <c r="AC348" s="150"/>
      <c r="AD348" s="150"/>
      <c r="AE348" s="150"/>
      <c r="AF348" s="150"/>
      <c r="AG348" s="150" t="s">
        <v>137</v>
      </c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ht="22.5" outlineLevel="2" x14ac:dyDescent="0.2">
      <c r="A349" s="157"/>
      <c r="B349" s="158"/>
      <c r="C349" s="185" t="s">
        <v>465</v>
      </c>
      <c r="D349" s="165"/>
      <c r="E349" s="166"/>
      <c r="F349" s="160"/>
      <c r="G349" s="160"/>
      <c r="H349" s="160"/>
      <c r="I349" s="160"/>
      <c r="J349" s="160"/>
      <c r="K349" s="160"/>
      <c r="L349" s="160"/>
      <c r="M349" s="160"/>
      <c r="N349" s="159"/>
      <c r="O349" s="159"/>
      <c r="P349" s="159"/>
      <c r="Q349" s="159"/>
      <c r="R349" s="160"/>
      <c r="S349" s="160"/>
      <c r="T349" s="160"/>
      <c r="U349" s="160"/>
      <c r="V349" s="160"/>
      <c r="W349" s="160"/>
      <c r="X349" s="160"/>
      <c r="Y349" s="160"/>
      <c r="Z349" s="150"/>
      <c r="AA349" s="150"/>
      <c r="AB349" s="150"/>
      <c r="AC349" s="150"/>
      <c r="AD349" s="150"/>
      <c r="AE349" s="150"/>
      <c r="AF349" s="150"/>
      <c r="AG349" s="150" t="s">
        <v>118</v>
      </c>
      <c r="AH349" s="150">
        <v>0</v>
      </c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3" x14ac:dyDescent="0.2">
      <c r="A350" s="157"/>
      <c r="B350" s="158"/>
      <c r="C350" s="185" t="s">
        <v>144</v>
      </c>
      <c r="D350" s="165"/>
      <c r="E350" s="166"/>
      <c r="F350" s="160"/>
      <c r="G350" s="160"/>
      <c r="H350" s="160"/>
      <c r="I350" s="160"/>
      <c r="J350" s="160"/>
      <c r="K350" s="160"/>
      <c r="L350" s="160"/>
      <c r="M350" s="160"/>
      <c r="N350" s="159"/>
      <c r="O350" s="159"/>
      <c r="P350" s="159"/>
      <c r="Q350" s="159"/>
      <c r="R350" s="160"/>
      <c r="S350" s="160"/>
      <c r="T350" s="160"/>
      <c r="U350" s="160"/>
      <c r="V350" s="160"/>
      <c r="W350" s="160"/>
      <c r="X350" s="160"/>
      <c r="Y350" s="160"/>
      <c r="Z350" s="150"/>
      <c r="AA350" s="150"/>
      <c r="AB350" s="150"/>
      <c r="AC350" s="150"/>
      <c r="AD350" s="150"/>
      <c r="AE350" s="150"/>
      <c r="AF350" s="150"/>
      <c r="AG350" s="150" t="s">
        <v>118</v>
      </c>
      <c r="AH350" s="150">
        <v>0</v>
      </c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outlineLevel="3" x14ac:dyDescent="0.2">
      <c r="A351" s="157"/>
      <c r="B351" s="158"/>
      <c r="C351" s="185" t="s">
        <v>308</v>
      </c>
      <c r="D351" s="165"/>
      <c r="E351" s="166"/>
      <c r="F351" s="160"/>
      <c r="G351" s="160"/>
      <c r="H351" s="160"/>
      <c r="I351" s="160"/>
      <c r="J351" s="160"/>
      <c r="K351" s="160"/>
      <c r="L351" s="160"/>
      <c r="M351" s="160"/>
      <c r="N351" s="159"/>
      <c r="O351" s="159"/>
      <c r="P351" s="159"/>
      <c r="Q351" s="159"/>
      <c r="R351" s="160"/>
      <c r="S351" s="160"/>
      <c r="T351" s="160"/>
      <c r="U351" s="160"/>
      <c r="V351" s="160"/>
      <c r="W351" s="160"/>
      <c r="X351" s="160"/>
      <c r="Y351" s="160"/>
      <c r="Z351" s="150"/>
      <c r="AA351" s="150"/>
      <c r="AB351" s="150"/>
      <c r="AC351" s="150"/>
      <c r="AD351" s="150"/>
      <c r="AE351" s="150"/>
      <c r="AF351" s="150"/>
      <c r="AG351" s="150" t="s">
        <v>118</v>
      </c>
      <c r="AH351" s="150">
        <v>0</v>
      </c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3" x14ac:dyDescent="0.2">
      <c r="A352" s="157"/>
      <c r="B352" s="158"/>
      <c r="C352" s="185" t="s">
        <v>466</v>
      </c>
      <c r="D352" s="165"/>
      <c r="E352" s="166">
        <v>5.7640000000000002</v>
      </c>
      <c r="F352" s="160"/>
      <c r="G352" s="160"/>
      <c r="H352" s="160"/>
      <c r="I352" s="160"/>
      <c r="J352" s="160"/>
      <c r="K352" s="160"/>
      <c r="L352" s="160"/>
      <c r="M352" s="160"/>
      <c r="N352" s="159"/>
      <c r="O352" s="159"/>
      <c r="P352" s="159"/>
      <c r="Q352" s="159"/>
      <c r="R352" s="160"/>
      <c r="S352" s="160"/>
      <c r="T352" s="160"/>
      <c r="U352" s="160"/>
      <c r="V352" s="160"/>
      <c r="W352" s="160"/>
      <c r="X352" s="160"/>
      <c r="Y352" s="160"/>
      <c r="Z352" s="150"/>
      <c r="AA352" s="150"/>
      <c r="AB352" s="150"/>
      <c r="AC352" s="150"/>
      <c r="AD352" s="150"/>
      <c r="AE352" s="150"/>
      <c r="AF352" s="150"/>
      <c r="AG352" s="150" t="s">
        <v>118</v>
      </c>
      <c r="AH352" s="150">
        <v>0</v>
      </c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3" x14ac:dyDescent="0.2">
      <c r="A353" s="157"/>
      <c r="B353" s="158"/>
      <c r="C353" s="185" t="s">
        <v>467</v>
      </c>
      <c r="D353" s="165"/>
      <c r="E353" s="166">
        <v>8.1340000000000003</v>
      </c>
      <c r="F353" s="160"/>
      <c r="G353" s="160"/>
      <c r="H353" s="160"/>
      <c r="I353" s="160"/>
      <c r="J353" s="160"/>
      <c r="K353" s="160"/>
      <c r="L353" s="160"/>
      <c r="M353" s="160"/>
      <c r="N353" s="159"/>
      <c r="O353" s="159"/>
      <c r="P353" s="159"/>
      <c r="Q353" s="159"/>
      <c r="R353" s="160"/>
      <c r="S353" s="160"/>
      <c r="T353" s="160"/>
      <c r="U353" s="160"/>
      <c r="V353" s="160"/>
      <c r="W353" s="160"/>
      <c r="X353" s="160"/>
      <c r="Y353" s="160"/>
      <c r="Z353" s="150"/>
      <c r="AA353" s="150"/>
      <c r="AB353" s="150"/>
      <c r="AC353" s="150"/>
      <c r="AD353" s="150"/>
      <c r="AE353" s="150"/>
      <c r="AF353" s="150"/>
      <c r="AG353" s="150" t="s">
        <v>118</v>
      </c>
      <c r="AH353" s="150">
        <v>0</v>
      </c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3" x14ac:dyDescent="0.2">
      <c r="A354" s="157"/>
      <c r="B354" s="158"/>
      <c r="C354" s="185" t="s">
        <v>468</v>
      </c>
      <c r="D354" s="165"/>
      <c r="E354" s="166">
        <v>5.2839999999999998</v>
      </c>
      <c r="F354" s="160"/>
      <c r="G354" s="160"/>
      <c r="H354" s="160"/>
      <c r="I354" s="160"/>
      <c r="J354" s="160"/>
      <c r="K354" s="160"/>
      <c r="L354" s="160"/>
      <c r="M354" s="160"/>
      <c r="N354" s="159"/>
      <c r="O354" s="159"/>
      <c r="P354" s="159"/>
      <c r="Q354" s="159"/>
      <c r="R354" s="160"/>
      <c r="S354" s="160"/>
      <c r="T354" s="160"/>
      <c r="U354" s="160"/>
      <c r="V354" s="160"/>
      <c r="W354" s="160"/>
      <c r="X354" s="160"/>
      <c r="Y354" s="160"/>
      <c r="Z354" s="150"/>
      <c r="AA354" s="150"/>
      <c r="AB354" s="150"/>
      <c r="AC354" s="150"/>
      <c r="AD354" s="150"/>
      <c r="AE354" s="150"/>
      <c r="AF354" s="150"/>
      <c r="AG354" s="150" t="s">
        <v>118</v>
      </c>
      <c r="AH354" s="150">
        <v>0</v>
      </c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3" x14ac:dyDescent="0.2">
      <c r="A355" s="157"/>
      <c r="B355" s="158"/>
      <c r="C355" s="185" t="s">
        <v>469</v>
      </c>
      <c r="D355" s="165"/>
      <c r="E355" s="166">
        <v>4.1180000000000003</v>
      </c>
      <c r="F355" s="160"/>
      <c r="G355" s="160"/>
      <c r="H355" s="160"/>
      <c r="I355" s="160"/>
      <c r="J355" s="160"/>
      <c r="K355" s="160"/>
      <c r="L355" s="160"/>
      <c r="M355" s="160"/>
      <c r="N355" s="159"/>
      <c r="O355" s="159"/>
      <c r="P355" s="159"/>
      <c r="Q355" s="159"/>
      <c r="R355" s="160"/>
      <c r="S355" s="160"/>
      <c r="T355" s="160"/>
      <c r="U355" s="160"/>
      <c r="V355" s="160"/>
      <c r="W355" s="160"/>
      <c r="X355" s="160"/>
      <c r="Y355" s="160"/>
      <c r="Z355" s="150"/>
      <c r="AA355" s="150"/>
      <c r="AB355" s="150"/>
      <c r="AC355" s="150"/>
      <c r="AD355" s="150"/>
      <c r="AE355" s="150"/>
      <c r="AF355" s="150"/>
      <c r="AG355" s="150" t="s">
        <v>118</v>
      </c>
      <c r="AH355" s="150">
        <v>0</v>
      </c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x14ac:dyDescent="0.2">
      <c r="A356" s="169" t="s">
        <v>105</v>
      </c>
      <c r="B356" s="170" t="s">
        <v>68</v>
      </c>
      <c r="C356" s="183" t="s">
        <v>69</v>
      </c>
      <c r="D356" s="171"/>
      <c r="E356" s="172"/>
      <c r="F356" s="173"/>
      <c r="G356" s="174">
        <f>SUMIF(AG357:AG357,"&lt;&gt;NOR",G357:G357)</f>
        <v>0</v>
      </c>
      <c r="H356" s="168"/>
      <c r="I356" s="168">
        <f>SUM(I357:I357)</f>
        <v>0</v>
      </c>
      <c r="J356" s="168"/>
      <c r="K356" s="168">
        <f>SUM(K357:K357)</f>
        <v>14916.95</v>
      </c>
      <c r="L356" s="168"/>
      <c r="M356" s="168">
        <f>SUM(M357:M357)</f>
        <v>0</v>
      </c>
      <c r="N356" s="167"/>
      <c r="O356" s="167">
        <f>SUM(O357:O357)</f>
        <v>0</v>
      </c>
      <c r="P356" s="167"/>
      <c r="Q356" s="167">
        <f>SUM(Q357:Q357)</f>
        <v>0</v>
      </c>
      <c r="R356" s="168"/>
      <c r="S356" s="168"/>
      <c r="T356" s="168"/>
      <c r="U356" s="168"/>
      <c r="V356" s="168">
        <f>SUM(V357:V357)</f>
        <v>29.71</v>
      </c>
      <c r="W356" s="168"/>
      <c r="X356" s="168"/>
      <c r="Y356" s="168"/>
      <c r="AG356" t="s">
        <v>106</v>
      </c>
    </row>
    <row r="357" spans="1:60" outlineLevel="1" x14ac:dyDescent="0.2">
      <c r="A357" s="189">
        <v>5</v>
      </c>
      <c r="B357" s="190" t="s">
        <v>470</v>
      </c>
      <c r="C357" s="196" t="s">
        <v>471</v>
      </c>
      <c r="D357" s="191" t="s">
        <v>472</v>
      </c>
      <c r="E357" s="192">
        <v>11.52778</v>
      </c>
      <c r="F357" s="193">
        <v>0</v>
      </c>
      <c r="G357" s="194">
        <f>ROUND(E357*F357,2)</f>
        <v>0</v>
      </c>
      <c r="H357" s="161">
        <v>0</v>
      </c>
      <c r="I357" s="160">
        <f>ROUND(E357*H357,2)</f>
        <v>0</v>
      </c>
      <c r="J357" s="161">
        <v>1294</v>
      </c>
      <c r="K357" s="160">
        <f>ROUND(E357*J357,2)</f>
        <v>14916.95</v>
      </c>
      <c r="L357" s="160">
        <v>21</v>
      </c>
      <c r="M357" s="160">
        <f>G357*(1+L357/100)</f>
        <v>0</v>
      </c>
      <c r="N357" s="159">
        <v>0</v>
      </c>
      <c r="O357" s="159">
        <f>ROUND(E357*N357,2)</f>
        <v>0</v>
      </c>
      <c r="P357" s="159">
        <v>0</v>
      </c>
      <c r="Q357" s="159">
        <f>ROUND(E357*P357,2)</f>
        <v>0</v>
      </c>
      <c r="R357" s="160"/>
      <c r="S357" s="160" t="s">
        <v>110</v>
      </c>
      <c r="T357" s="160" t="s">
        <v>110</v>
      </c>
      <c r="U357" s="160">
        <v>2.577</v>
      </c>
      <c r="V357" s="160">
        <f>ROUND(E357*U357,2)</f>
        <v>29.71</v>
      </c>
      <c r="W357" s="160"/>
      <c r="X357" s="160" t="s">
        <v>473</v>
      </c>
      <c r="Y357" s="160" t="s">
        <v>113</v>
      </c>
      <c r="Z357" s="150"/>
      <c r="AA357" s="150"/>
      <c r="AB357" s="150"/>
      <c r="AC357" s="150"/>
      <c r="AD357" s="150"/>
      <c r="AE357" s="150"/>
      <c r="AF357" s="150"/>
      <c r="AG357" s="150" t="s">
        <v>474</v>
      </c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x14ac:dyDescent="0.2">
      <c r="A358" s="169" t="s">
        <v>105</v>
      </c>
      <c r="B358" s="170" t="s">
        <v>70</v>
      </c>
      <c r="C358" s="183" t="s">
        <v>71</v>
      </c>
      <c r="D358" s="171"/>
      <c r="E358" s="172"/>
      <c r="F358" s="173"/>
      <c r="G358" s="174">
        <f>SUMIF(AG359:AG486,"&lt;&gt;NOR",G359:G486)</f>
        <v>0</v>
      </c>
      <c r="H358" s="168"/>
      <c r="I358" s="168">
        <f>SUM(I359:I486)</f>
        <v>54510.400000000001</v>
      </c>
      <c r="J358" s="168"/>
      <c r="K358" s="168">
        <f>SUM(K359:K486)</f>
        <v>211389.03</v>
      </c>
      <c r="L358" s="168"/>
      <c r="M358" s="168">
        <f>SUM(M359:M486)</f>
        <v>0</v>
      </c>
      <c r="N358" s="167"/>
      <c r="O358" s="167">
        <f>SUM(O359:O486)</f>
        <v>0.81</v>
      </c>
      <c r="P358" s="167"/>
      <c r="Q358" s="167">
        <f>SUM(Q359:Q486)</f>
        <v>1.81</v>
      </c>
      <c r="R358" s="168"/>
      <c r="S358" s="168"/>
      <c r="T358" s="168"/>
      <c r="U358" s="168"/>
      <c r="V358" s="168">
        <f>SUM(V359:V486)</f>
        <v>348.27</v>
      </c>
      <c r="W358" s="168"/>
      <c r="X358" s="168"/>
      <c r="Y358" s="168"/>
      <c r="AG358" t="s">
        <v>106</v>
      </c>
    </row>
    <row r="359" spans="1:60" ht="22.5" outlineLevel="1" x14ac:dyDescent="0.2">
      <c r="A359" s="176">
        <v>6</v>
      </c>
      <c r="B359" s="177" t="s">
        <v>475</v>
      </c>
      <c r="C359" s="184" t="s">
        <v>476</v>
      </c>
      <c r="D359" s="178" t="s">
        <v>135</v>
      </c>
      <c r="E359" s="179">
        <v>190.89150000000001</v>
      </c>
      <c r="F359" s="180">
        <v>0</v>
      </c>
      <c r="G359" s="181">
        <f>ROUND(E359*F359,2)</f>
        <v>0</v>
      </c>
      <c r="H359" s="161">
        <v>232.38</v>
      </c>
      <c r="I359" s="160">
        <f>ROUND(E359*H359,2)</f>
        <v>44359.37</v>
      </c>
      <c r="J359" s="161">
        <v>412.62</v>
      </c>
      <c r="K359" s="160">
        <f>ROUND(E359*J359,2)</f>
        <v>78765.649999999994</v>
      </c>
      <c r="L359" s="160">
        <v>21</v>
      </c>
      <c r="M359" s="160">
        <f>G359*(1+L359/100)</f>
        <v>0</v>
      </c>
      <c r="N359" s="159">
        <v>4.1999999999999997E-3</v>
      </c>
      <c r="O359" s="159">
        <f>ROUND(E359*N359,2)</f>
        <v>0.8</v>
      </c>
      <c r="P359" s="159">
        <v>0</v>
      </c>
      <c r="Q359" s="159">
        <f>ROUND(E359*P359,2)</f>
        <v>0</v>
      </c>
      <c r="R359" s="160"/>
      <c r="S359" s="160" t="s">
        <v>110</v>
      </c>
      <c r="T359" s="160" t="s">
        <v>111</v>
      </c>
      <c r="U359" s="160">
        <v>0.48499999999999999</v>
      </c>
      <c r="V359" s="160">
        <f>ROUND(E359*U359,2)</f>
        <v>92.58</v>
      </c>
      <c r="W359" s="160"/>
      <c r="X359" s="160" t="s">
        <v>136</v>
      </c>
      <c r="Y359" s="160" t="s">
        <v>113</v>
      </c>
      <c r="Z359" s="150"/>
      <c r="AA359" s="150"/>
      <c r="AB359" s="150"/>
      <c r="AC359" s="150"/>
      <c r="AD359" s="150"/>
      <c r="AE359" s="150"/>
      <c r="AF359" s="150"/>
      <c r="AG359" s="150" t="s">
        <v>137</v>
      </c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2" x14ac:dyDescent="0.2">
      <c r="A360" s="157"/>
      <c r="B360" s="158"/>
      <c r="C360" s="185" t="s">
        <v>477</v>
      </c>
      <c r="D360" s="165"/>
      <c r="E360" s="166"/>
      <c r="F360" s="160"/>
      <c r="G360" s="160"/>
      <c r="H360" s="160"/>
      <c r="I360" s="160"/>
      <c r="J360" s="160"/>
      <c r="K360" s="160"/>
      <c r="L360" s="160"/>
      <c r="M360" s="160"/>
      <c r="N360" s="159"/>
      <c r="O360" s="159"/>
      <c r="P360" s="159"/>
      <c r="Q360" s="159"/>
      <c r="R360" s="160"/>
      <c r="S360" s="160"/>
      <c r="T360" s="160"/>
      <c r="U360" s="160"/>
      <c r="V360" s="160"/>
      <c r="W360" s="160"/>
      <c r="X360" s="160"/>
      <c r="Y360" s="160"/>
      <c r="Z360" s="150"/>
      <c r="AA360" s="150"/>
      <c r="AB360" s="150"/>
      <c r="AC360" s="150"/>
      <c r="AD360" s="150"/>
      <c r="AE360" s="150"/>
      <c r="AF360" s="150"/>
      <c r="AG360" s="150" t="s">
        <v>118</v>
      </c>
      <c r="AH360" s="150">
        <v>0</v>
      </c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3" x14ac:dyDescent="0.2">
      <c r="A361" s="157"/>
      <c r="B361" s="158"/>
      <c r="C361" s="185" t="s">
        <v>147</v>
      </c>
      <c r="D361" s="165"/>
      <c r="E361" s="166"/>
      <c r="F361" s="160"/>
      <c r="G361" s="160"/>
      <c r="H361" s="160"/>
      <c r="I361" s="160"/>
      <c r="J361" s="160"/>
      <c r="K361" s="160"/>
      <c r="L361" s="160"/>
      <c r="M361" s="160"/>
      <c r="N361" s="159"/>
      <c r="O361" s="159"/>
      <c r="P361" s="159"/>
      <c r="Q361" s="159"/>
      <c r="R361" s="160"/>
      <c r="S361" s="160"/>
      <c r="T361" s="160"/>
      <c r="U361" s="160"/>
      <c r="V361" s="160"/>
      <c r="W361" s="160"/>
      <c r="X361" s="160"/>
      <c r="Y361" s="160"/>
      <c r="Z361" s="150"/>
      <c r="AA361" s="150"/>
      <c r="AB361" s="150"/>
      <c r="AC361" s="150"/>
      <c r="AD361" s="150"/>
      <c r="AE361" s="150"/>
      <c r="AF361" s="150"/>
      <c r="AG361" s="150" t="s">
        <v>118</v>
      </c>
      <c r="AH361" s="150">
        <v>0</v>
      </c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3" x14ac:dyDescent="0.2">
      <c r="A362" s="157"/>
      <c r="B362" s="158"/>
      <c r="C362" s="185" t="s">
        <v>478</v>
      </c>
      <c r="D362" s="165"/>
      <c r="E362" s="166">
        <v>3.03</v>
      </c>
      <c r="F362" s="160"/>
      <c r="G362" s="160"/>
      <c r="H362" s="160"/>
      <c r="I362" s="160"/>
      <c r="J362" s="160"/>
      <c r="K362" s="160"/>
      <c r="L362" s="160"/>
      <c r="M362" s="160"/>
      <c r="N362" s="159"/>
      <c r="O362" s="159"/>
      <c r="P362" s="159"/>
      <c r="Q362" s="159"/>
      <c r="R362" s="160"/>
      <c r="S362" s="160"/>
      <c r="T362" s="160"/>
      <c r="U362" s="160"/>
      <c r="V362" s="160"/>
      <c r="W362" s="160"/>
      <c r="X362" s="160"/>
      <c r="Y362" s="160"/>
      <c r="Z362" s="150"/>
      <c r="AA362" s="150"/>
      <c r="AB362" s="150"/>
      <c r="AC362" s="150"/>
      <c r="AD362" s="150"/>
      <c r="AE362" s="150"/>
      <c r="AF362" s="150"/>
      <c r="AG362" s="150" t="s">
        <v>118</v>
      </c>
      <c r="AH362" s="150">
        <v>0</v>
      </c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3" x14ac:dyDescent="0.2">
      <c r="A363" s="157"/>
      <c r="B363" s="158"/>
      <c r="C363" s="185" t="s">
        <v>479</v>
      </c>
      <c r="D363" s="165"/>
      <c r="E363" s="166">
        <v>1.39</v>
      </c>
      <c r="F363" s="160"/>
      <c r="G363" s="160"/>
      <c r="H363" s="160"/>
      <c r="I363" s="160"/>
      <c r="J363" s="160"/>
      <c r="K363" s="160"/>
      <c r="L363" s="160"/>
      <c r="M363" s="160"/>
      <c r="N363" s="159"/>
      <c r="O363" s="159"/>
      <c r="P363" s="159"/>
      <c r="Q363" s="159"/>
      <c r="R363" s="160"/>
      <c r="S363" s="160"/>
      <c r="T363" s="160"/>
      <c r="U363" s="160"/>
      <c r="V363" s="160"/>
      <c r="W363" s="160"/>
      <c r="X363" s="160"/>
      <c r="Y363" s="160"/>
      <c r="Z363" s="150"/>
      <c r="AA363" s="150"/>
      <c r="AB363" s="150"/>
      <c r="AC363" s="150"/>
      <c r="AD363" s="150"/>
      <c r="AE363" s="150"/>
      <c r="AF363" s="150"/>
      <c r="AG363" s="150" t="s">
        <v>118</v>
      </c>
      <c r="AH363" s="150">
        <v>0</v>
      </c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3" x14ac:dyDescent="0.2">
      <c r="A364" s="157"/>
      <c r="B364" s="158"/>
      <c r="C364" s="185" t="s">
        <v>480</v>
      </c>
      <c r="D364" s="165"/>
      <c r="E364" s="166">
        <v>2.14</v>
      </c>
      <c r="F364" s="160"/>
      <c r="G364" s="160"/>
      <c r="H364" s="160"/>
      <c r="I364" s="160"/>
      <c r="J364" s="160"/>
      <c r="K364" s="160"/>
      <c r="L364" s="160"/>
      <c r="M364" s="160"/>
      <c r="N364" s="159"/>
      <c r="O364" s="159"/>
      <c r="P364" s="159"/>
      <c r="Q364" s="159"/>
      <c r="R364" s="160"/>
      <c r="S364" s="160"/>
      <c r="T364" s="160"/>
      <c r="U364" s="160"/>
      <c r="V364" s="160"/>
      <c r="W364" s="160"/>
      <c r="X364" s="160"/>
      <c r="Y364" s="160"/>
      <c r="Z364" s="150"/>
      <c r="AA364" s="150"/>
      <c r="AB364" s="150"/>
      <c r="AC364" s="150"/>
      <c r="AD364" s="150"/>
      <c r="AE364" s="150"/>
      <c r="AF364" s="150"/>
      <c r="AG364" s="150" t="s">
        <v>118</v>
      </c>
      <c r="AH364" s="150">
        <v>0</v>
      </c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3" x14ac:dyDescent="0.2">
      <c r="A365" s="157"/>
      <c r="B365" s="158"/>
      <c r="C365" s="185" t="s">
        <v>481</v>
      </c>
      <c r="D365" s="165"/>
      <c r="E365" s="166">
        <v>43.25</v>
      </c>
      <c r="F365" s="160"/>
      <c r="G365" s="160"/>
      <c r="H365" s="160"/>
      <c r="I365" s="160"/>
      <c r="J365" s="160"/>
      <c r="K365" s="160"/>
      <c r="L365" s="160"/>
      <c r="M365" s="160"/>
      <c r="N365" s="159"/>
      <c r="O365" s="159"/>
      <c r="P365" s="159"/>
      <c r="Q365" s="159"/>
      <c r="R365" s="160"/>
      <c r="S365" s="160"/>
      <c r="T365" s="160"/>
      <c r="U365" s="160"/>
      <c r="V365" s="160"/>
      <c r="W365" s="160"/>
      <c r="X365" s="160"/>
      <c r="Y365" s="160"/>
      <c r="Z365" s="150"/>
      <c r="AA365" s="150"/>
      <c r="AB365" s="150"/>
      <c r="AC365" s="150"/>
      <c r="AD365" s="150"/>
      <c r="AE365" s="150"/>
      <c r="AF365" s="150"/>
      <c r="AG365" s="150" t="s">
        <v>118</v>
      </c>
      <c r="AH365" s="150">
        <v>0</v>
      </c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3" x14ac:dyDescent="0.2">
      <c r="A366" s="157"/>
      <c r="B366" s="158"/>
      <c r="C366" s="185" t="s">
        <v>144</v>
      </c>
      <c r="D366" s="165"/>
      <c r="E366" s="166"/>
      <c r="F366" s="160"/>
      <c r="G366" s="160"/>
      <c r="H366" s="160"/>
      <c r="I366" s="160"/>
      <c r="J366" s="160"/>
      <c r="K366" s="160"/>
      <c r="L366" s="160"/>
      <c r="M366" s="160"/>
      <c r="N366" s="159"/>
      <c r="O366" s="159"/>
      <c r="P366" s="159"/>
      <c r="Q366" s="159"/>
      <c r="R366" s="160"/>
      <c r="S366" s="160"/>
      <c r="T366" s="160"/>
      <c r="U366" s="160"/>
      <c r="V366" s="160"/>
      <c r="W366" s="160"/>
      <c r="X366" s="160"/>
      <c r="Y366" s="160"/>
      <c r="Z366" s="150"/>
      <c r="AA366" s="150"/>
      <c r="AB366" s="150"/>
      <c r="AC366" s="150"/>
      <c r="AD366" s="150"/>
      <c r="AE366" s="150"/>
      <c r="AF366" s="150"/>
      <c r="AG366" s="150" t="s">
        <v>118</v>
      </c>
      <c r="AH366" s="150">
        <v>0</v>
      </c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3" x14ac:dyDescent="0.2">
      <c r="A367" s="157"/>
      <c r="B367" s="158"/>
      <c r="C367" s="185" t="s">
        <v>283</v>
      </c>
      <c r="D367" s="165"/>
      <c r="E367" s="166"/>
      <c r="F367" s="160"/>
      <c r="G367" s="160"/>
      <c r="H367" s="160"/>
      <c r="I367" s="160"/>
      <c r="J367" s="160"/>
      <c r="K367" s="160"/>
      <c r="L367" s="160"/>
      <c r="M367" s="160"/>
      <c r="N367" s="159"/>
      <c r="O367" s="159"/>
      <c r="P367" s="159"/>
      <c r="Q367" s="159"/>
      <c r="R367" s="160"/>
      <c r="S367" s="160"/>
      <c r="T367" s="160"/>
      <c r="U367" s="160"/>
      <c r="V367" s="160"/>
      <c r="W367" s="160"/>
      <c r="X367" s="160"/>
      <c r="Y367" s="160"/>
      <c r="Z367" s="150"/>
      <c r="AA367" s="150"/>
      <c r="AB367" s="150"/>
      <c r="AC367" s="150"/>
      <c r="AD367" s="150"/>
      <c r="AE367" s="150"/>
      <c r="AF367" s="150"/>
      <c r="AG367" s="150" t="s">
        <v>118</v>
      </c>
      <c r="AH367" s="150">
        <v>0</v>
      </c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3" x14ac:dyDescent="0.2">
      <c r="A368" s="157"/>
      <c r="B368" s="158"/>
      <c r="C368" s="185" t="s">
        <v>482</v>
      </c>
      <c r="D368" s="165"/>
      <c r="E368" s="166">
        <v>30.87</v>
      </c>
      <c r="F368" s="160"/>
      <c r="G368" s="160"/>
      <c r="H368" s="160"/>
      <c r="I368" s="160"/>
      <c r="J368" s="160"/>
      <c r="K368" s="160"/>
      <c r="L368" s="160"/>
      <c r="M368" s="160"/>
      <c r="N368" s="159"/>
      <c r="O368" s="159"/>
      <c r="P368" s="159"/>
      <c r="Q368" s="159"/>
      <c r="R368" s="160"/>
      <c r="S368" s="160"/>
      <c r="T368" s="160"/>
      <c r="U368" s="160"/>
      <c r="V368" s="160"/>
      <c r="W368" s="160"/>
      <c r="X368" s="160"/>
      <c r="Y368" s="160"/>
      <c r="Z368" s="150"/>
      <c r="AA368" s="150"/>
      <c r="AB368" s="150"/>
      <c r="AC368" s="150"/>
      <c r="AD368" s="150"/>
      <c r="AE368" s="150"/>
      <c r="AF368" s="150"/>
      <c r="AG368" s="150" t="s">
        <v>118</v>
      </c>
      <c r="AH368" s="150">
        <v>0</v>
      </c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3" x14ac:dyDescent="0.2">
      <c r="A369" s="157"/>
      <c r="B369" s="158"/>
      <c r="C369" s="185" t="s">
        <v>483</v>
      </c>
      <c r="D369" s="165"/>
      <c r="E369" s="166">
        <v>15.33</v>
      </c>
      <c r="F369" s="160"/>
      <c r="G369" s="160"/>
      <c r="H369" s="160"/>
      <c r="I369" s="160"/>
      <c r="J369" s="160"/>
      <c r="K369" s="160"/>
      <c r="L369" s="160"/>
      <c r="M369" s="160"/>
      <c r="N369" s="159"/>
      <c r="O369" s="159"/>
      <c r="P369" s="159"/>
      <c r="Q369" s="159"/>
      <c r="R369" s="160"/>
      <c r="S369" s="160"/>
      <c r="T369" s="160"/>
      <c r="U369" s="160"/>
      <c r="V369" s="160"/>
      <c r="W369" s="160"/>
      <c r="X369" s="160"/>
      <c r="Y369" s="160"/>
      <c r="Z369" s="150"/>
      <c r="AA369" s="150"/>
      <c r="AB369" s="150"/>
      <c r="AC369" s="150"/>
      <c r="AD369" s="150"/>
      <c r="AE369" s="150"/>
      <c r="AF369" s="150"/>
      <c r="AG369" s="150" t="s">
        <v>118</v>
      </c>
      <c r="AH369" s="150">
        <v>0</v>
      </c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3" x14ac:dyDescent="0.2">
      <c r="A370" s="157"/>
      <c r="B370" s="158"/>
      <c r="C370" s="185" t="s">
        <v>484</v>
      </c>
      <c r="D370" s="165"/>
      <c r="E370" s="166">
        <v>6</v>
      </c>
      <c r="F370" s="160"/>
      <c r="G370" s="160"/>
      <c r="H370" s="160"/>
      <c r="I370" s="160"/>
      <c r="J370" s="160"/>
      <c r="K370" s="160"/>
      <c r="L370" s="160"/>
      <c r="M370" s="160"/>
      <c r="N370" s="159"/>
      <c r="O370" s="159"/>
      <c r="P370" s="159"/>
      <c r="Q370" s="159"/>
      <c r="R370" s="160"/>
      <c r="S370" s="160"/>
      <c r="T370" s="160"/>
      <c r="U370" s="160"/>
      <c r="V370" s="160"/>
      <c r="W370" s="160"/>
      <c r="X370" s="160"/>
      <c r="Y370" s="160"/>
      <c r="Z370" s="150"/>
      <c r="AA370" s="150"/>
      <c r="AB370" s="150"/>
      <c r="AC370" s="150"/>
      <c r="AD370" s="150"/>
      <c r="AE370" s="150"/>
      <c r="AF370" s="150"/>
      <c r="AG370" s="150" t="s">
        <v>118</v>
      </c>
      <c r="AH370" s="150">
        <v>0</v>
      </c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3" x14ac:dyDescent="0.2">
      <c r="A371" s="157"/>
      <c r="B371" s="158"/>
      <c r="C371" s="185" t="s">
        <v>144</v>
      </c>
      <c r="D371" s="165"/>
      <c r="E371" s="166"/>
      <c r="F371" s="160"/>
      <c r="G371" s="160"/>
      <c r="H371" s="160"/>
      <c r="I371" s="160"/>
      <c r="J371" s="160"/>
      <c r="K371" s="160"/>
      <c r="L371" s="160"/>
      <c r="M371" s="160"/>
      <c r="N371" s="159"/>
      <c r="O371" s="159"/>
      <c r="P371" s="159"/>
      <c r="Q371" s="159"/>
      <c r="R371" s="160"/>
      <c r="S371" s="160"/>
      <c r="T371" s="160"/>
      <c r="U371" s="160"/>
      <c r="V371" s="160"/>
      <c r="W371" s="160"/>
      <c r="X371" s="160"/>
      <c r="Y371" s="160"/>
      <c r="Z371" s="150"/>
      <c r="AA371" s="150"/>
      <c r="AB371" s="150"/>
      <c r="AC371" s="150"/>
      <c r="AD371" s="150"/>
      <c r="AE371" s="150"/>
      <c r="AF371" s="150"/>
      <c r="AG371" s="150" t="s">
        <v>118</v>
      </c>
      <c r="AH371" s="150">
        <v>0</v>
      </c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outlineLevel="3" x14ac:dyDescent="0.2">
      <c r="A372" s="157"/>
      <c r="B372" s="158"/>
      <c r="C372" s="185" t="s">
        <v>308</v>
      </c>
      <c r="D372" s="165"/>
      <c r="E372" s="166"/>
      <c r="F372" s="160"/>
      <c r="G372" s="160"/>
      <c r="H372" s="160"/>
      <c r="I372" s="160"/>
      <c r="J372" s="160"/>
      <c r="K372" s="160"/>
      <c r="L372" s="160"/>
      <c r="M372" s="160"/>
      <c r="N372" s="159"/>
      <c r="O372" s="159"/>
      <c r="P372" s="159"/>
      <c r="Q372" s="159"/>
      <c r="R372" s="160"/>
      <c r="S372" s="160"/>
      <c r="T372" s="160"/>
      <c r="U372" s="160"/>
      <c r="V372" s="160"/>
      <c r="W372" s="160"/>
      <c r="X372" s="160"/>
      <c r="Y372" s="160"/>
      <c r="Z372" s="150"/>
      <c r="AA372" s="150"/>
      <c r="AB372" s="150"/>
      <c r="AC372" s="150"/>
      <c r="AD372" s="150"/>
      <c r="AE372" s="150"/>
      <c r="AF372" s="150"/>
      <c r="AG372" s="150" t="s">
        <v>118</v>
      </c>
      <c r="AH372" s="150">
        <v>0</v>
      </c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3" x14ac:dyDescent="0.2">
      <c r="A373" s="157"/>
      <c r="B373" s="158"/>
      <c r="C373" s="185" t="s">
        <v>485</v>
      </c>
      <c r="D373" s="165"/>
      <c r="E373" s="166">
        <v>9.59</v>
      </c>
      <c r="F373" s="160"/>
      <c r="G373" s="160"/>
      <c r="H373" s="160"/>
      <c r="I373" s="160"/>
      <c r="J373" s="160"/>
      <c r="K373" s="160"/>
      <c r="L373" s="160"/>
      <c r="M373" s="160"/>
      <c r="N373" s="159"/>
      <c r="O373" s="159"/>
      <c r="P373" s="159"/>
      <c r="Q373" s="159"/>
      <c r="R373" s="160"/>
      <c r="S373" s="160"/>
      <c r="T373" s="160"/>
      <c r="U373" s="160"/>
      <c r="V373" s="160"/>
      <c r="W373" s="160"/>
      <c r="X373" s="160"/>
      <c r="Y373" s="160"/>
      <c r="Z373" s="150"/>
      <c r="AA373" s="150"/>
      <c r="AB373" s="150"/>
      <c r="AC373" s="150"/>
      <c r="AD373" s="150"/>
      <c r="AE373" s="150"/>
      <c r="AF373" s="150"/>
      <c r="AG373" s="150" t="s">
        <v>118</v>
      </c>
      <c r="AH373" s="150">
        <v>0</v>
      </c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3" x14ac:dyDescent="0.2">
      <c r="A374" s="157"/>
      <c r="B374" s="158"/>
      <c r="C374" s="185" t="s">
        <v>486</v>
      </c>
      <c r="D374" s="165"/>
      <c r="E374" s="166">
        <v>0.96</v>
      </c>
      <c r="F374" s="160"/>
      <c r="G374" s="160"/>
      <c r="H374" s="160"/>
      <c r="I374" s="160"/>
      <c r="J374" s="160"/>
      <c r="K374" s="160"/>
      <c r="L374" s="160"/>
      <c r="M374" s="160"/>
      <c r="N374" s="159"/>
      <c r="O374" s="159"/>
      <c r="P374" s="159"/>
      <c r="Q374" s="159"/>
      <c r="R374" s="160"/>
      <c r="S374" s="160"/>
      <c r="T374" s="160"/>
      <c r="U374" s="160"/>
      <c r="V374" s="160"/>
      <c r="W374" s="160"/>
      <c r="X374" s="160"/>
      <c r="Y374" s="160"/>
      <c r="Z374" s="150"/>
      <c r="AA374" s="150"/>
      <c r="AB374" s="150"/>
      <c r="AC374" s="150"/>
      <c r="AD374" s="150"/>
      <c r="AE374" s="150"/>
      <c r="AF374" s="150"/>
      <c r="AG374" s="150" t="s">
        <v>118</v>
      </c>
      <c r="AH374" s="150">
        <v>0</v>
      </c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3" x14ac:dyDescent="0.2">
      <c r="A375" s="157"/>
      <c r="B375" s="158"/>
      <c r="C375" s="185" t="s">
        <v>487</v>
      </c>
      <c r="D375" s="165"/>
      <c r="E375" s="166">
        <v>5.3</v>
      </c>
      <c r="F375" s="160"/>
      <c r="G375" s="160"/>
      <c r="H375" s="160"/>
      <c r="I375" s="160"/>
      <c r="J375" s="160"/>
      <c r="K375" s="160"/>
      <c r="L375" s="160"/>
      <c r="M375" s="160"/>
      <c r="N375" s="159"/>
      <c r="O375" s="159"/>
      <c r="P375" s="159"/>
      <c r="Q375" s="159"/>
      <c r="R375" s="160"/>
      <c r="S375" s="160"/>
      <c r="T375" s="160"/>
      <c r="U375" s="160"/>
      <c r="V375" s="160"/>
      <c r="W375" s="160"/>
      <c r="X375" s="160"/>
      <c r="Y375" s="160"/>
      <c r="Z375" s="150"/>
      <c r="AA375" s="150"/>
      <c r="AB375" s="150"/>
      <c r="AC375" s="150"/>
      <c r="AD375" s="150"/>
      <c r="AE375" s="150"/>
      <c r="AF375" s="150"/>
      <c r="AG375" s="150" t="s">
        <v>118</v>
      </c>
      <c r="AH375" s="150">
        <v>0</v>
      </c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outlineLevel="3" x14ac:dyDescent="0.2">
      <c r="A376" s="157"/>
      <c r="B376" s="158"/>
      <c r="C376" s="185" t="s">
        <v>488</v>
      </c>
      <c r="D376" s="165"/>
      <c r="E376" s="166">
        <v>4.7699999999999996</v>
      </c>
      <c r="F376" s="160"/>
      <c r="G376" s="160"/>
      <c r="H376" s="160"/>
      <c r="I376" s="160"/>
      <c r="J376" s="160"/>
      <c r="K376" s="160"/>
      <c r="L376" s="160"/>
      <c r="M376" s="160"/>
      <c r="N376" s="159"/>
      <c r="O376" s="159"/>
      <c r="P376" s="159"/>
      <c r="Q376" s="159"/>
      <c r="R376" s="160"/>
      <c r="S376" s="160"/>
      <c r="T376" s="160"/>
      <c r="U376" s="160"/>
      <c r="V376" s="160"/>
      <c r="W376" s="160"/>
      <c r="X376" s="160"/>
      <c r="Y376" s="160"/>
      <c r="Z376" s="150"/>
      <c r="AA376" s="150"/>
      <c r="AB376" s="150"/>
      <c r="AC376" s="150"/>
      <c r="AD376" s="150"/>
      <c r="AE376" s="150"/>
      <c r="AF376" s="150"/>
      <c r="AG376" s="150" t="s">
        <v>118</v>
      </c>
      <c r="AH376" s="150">
        <v>0</v>
      </c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3" x14ac:dyDescent="0.2">
      <c r="A377" s="157"/>
      <c r="B377" s="158"/>
      <c r="C377" s="185" t="s">
        <v>489</v>
      </c>
      <c r="D377" s="165"/>
      <c r="E377" s="166">
        <v>5.37</v>
      </c>
      <c r="F377" s="160"/>
      <c r="G377" s="160"/>
      <c r="H377" s="160"/>
      <c r="I377" s="160"/>
      <c r="J377" s="160"/>
      <c r="K377" s="160"/>
      <c r="L377" s="160"/>
      <c r="M377" s="160"/>
      <c r="N377" s="159"/>
      <c r="O377" s="159"/>
      <c r="P377" s="159"/>
      <c r="Q377" s="159"/>
      <c r="R377" s="160"/>
      <c r="S377" s="160"/>
      <c r="T377" s="160"/>
      <c r="U377" s="160"/>
      <c r="V377" s="160"/>
      <c r="W377" s="160"/>
      <c r="X377" s="160"/>
      <c r="Y377" s="160"/>
      <c r="Z377" s="150"/>
      <c r="AA377" s="150"/>
      <c r="AB377" s="150"/>
      <c r="AC377" s="150"/>
      <c r="AD377" s="150"/>
      <c r="AE377" s="150"/>
      <c r="AF377" s="150"/>
      <c r="AG377" s="150" t="s">
        <v>118</v>
      </c>
      <c r="AH377" s="150">
        <v>0</v>
      </c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outlineLevel="3" x14ac:dyDescent="0.2">
      <c r="A378" s="157"/>
      <c r="B378" s="158"/>
      <c r="C378" s="185" t="s">
        <v>490</v>
      </c>
      <c r="D378" s="165"/>
      <c r="E378" s="166">
        <v>6.88</v>
      </c>
      <c r="F378" s="160"/>
      <c r="G378" s="160"/>
      <c r="H378" s="160"/>
      <c r="I378" s="160"/>
      <c r="J378" s="160"/>
      <c r="K378" s="160"/>
      <c r="L378" s="160"/>
      <c r="M378" s="160"/>
      <c r="N378" s="159"/>
      <c r="O378" s="159"/>
      <c r="P378" s="159"/>
      <c r="Q378" s="159"/>
      <c r="R378" s="160"/>
      <c r="S378" s="160"/>
      <c r="T378" s="160"/>
      <c r="U378" s="160"/>
      <c r="V378" s="160"/>
      <c r="W378" s="160"/>
      <c r="X378" s="160"/>
      <c r="Y378" s="160"/>
      <c r="Z378" s="150"/>
      <c r="AA378" s="150"/>
      <c r="AB378" s="150"/>
      <c r="AC378" s="150"/>
      <c r="AD378" s="150"/>
      <c r="AE378" s="150"/>
      <c r="AF378" s="150"/>
      <c r="AG378" s="150" t="s">
        <v>118</v>
      </c>
      <c r="AH378" s="150">
        <v>0</v>
      </c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outlineLevel="3" x14ac:dyDescent="0.2">
      <c r="A379" s="157"/>
      <c r="B379" s="158"/>
      <c r="C379" s="185" t="s">
        <v>491</v>
      </c>
      <c r="D379" s="165"/>
      <c r="E379" s="166">
        <v>0.96</v>
      </c>
      <c r="F379" s="160"/>
      <c r="G379" s="160"/>
      <c r="H379" s="160"/>
      <c r="I379" s="160"/>
      <c r="J379" s="160"/>
      <c r="K379" s="160"/>
      <c r="L379" s="160"/>
      <c r="M379" s="160"/>
      <c r="N379" s="159"/>
      <c r="O379" s="159"/>
      <c r="P379" s="159"/>
      <c r="Q379" s="159"/>
      <c r="R379" s="160"/>
      <c r="S379" s="160"/>
      <c r="T379" s="160"/>
      <c r="U379" s="160"/>
      <c r="V379" s="160"/>
      <c r="W379" s="160"/>
      <c r="X379" s="160"/>
      <c r="Y379" s="160"/>
      <c r="Z379" s="150"/>
      <c r="AA379" s="150"/>
      <c r="AB379" s="150"/>
      <c r="AC379" s="150"/>
      <c r="AD379" s="150"/>
      <c r="AE379" s="150"/>
      <c r="AF379" s="150"/>
      <c r="AG379" s="150" t="s">
        <v>118</v>
      </c>
      <c r="AH379" s="150">
        <v>0</v>
      </c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outlineLevel="3" x14ac:dyDescent="0.2">
      <c r="A380" s="157"/>
      <c r="B380" s="158"/>
      <c r="C380" s="185" t="s">
        <v>492</v>
      </c>
      <c r="D380" s="165"/>
      <c r="E380" s="166">
        <v>0.96</v>
      </c>
      <c r="F380" s="160"/>
      <c r="G380" s="160"/>
      <c r="H380" s="160"/>
      <c r="I380" s="160"/>
      <c r="J380" s="160"/>
      <c r="K380" s="160"/>
      <c r="L380" s="160"/>
      <c r="M380" s="160"/>
      <c r="N380" s="159"/>
      <c r="O380" s="159"/>
      <c r="P380" s="159"/>
      <c r="Q380" s="159"/>
      <c r="R380" s="160"/>
      <c r="S380" s="160"/>
      <c r="T380" s="160"/>
      <c r="U380" s="160"/>
      <c r="V380" s="160"/>
      <c r="W380" s="160"/>
      <c r="X380" s="160"/>
      <c r="Y380" s="160"/>
      <c r="Z380" s="150"/>
      <c r="AA380" s="150"/>
      <c r="AB380" s="150"/>
      <c r="AC380" s="150"/>
      <c r="AD380" s="150"/>
      <c r="AE380" s="150"/>
      <c r="AF380" s="150"/>
      <c r="AG380" s="150" t="s">
        <v>118</v>
      </c>
      <c r="AH380" s="150">
        <v>0</v>
      </c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outlineLevel="3" x14ac:dyDescent="0.2">
      <c r="A381" s="157"/>
      <c r="B381" s="158"/>
      <c r="C381" s="185" t="s">
        <v>493</v>
      </c>
      <c r="D381" s="165"/>
      <c r="E381" s="166">
        <v>5.3</v>
      </c>
      <c r="F381" s="160"/>
      <c r="G381" s="160"/>
      <c r="H381" s="160"/>
      <c r="I381" s="160"/>
      <c r="J381" s="160"/>
      <c r="K381" s="160"/>
      <c r="L381" s="160"/>
      <c r="M381" s="160"/>
      <c r="N381" s="159"/>
      <c r="O381" s="159"/>
      <c r="P381" s="159"/>
      <c r="Q381" s="159"/>
      <c r="R381" s="160"/>
      <c r="S381" s="160"/>
      <c r="T381" s="160"/>
      <c r="U381" s="160"/>
      <c r="V381" s="160"/>
      <c r="W381" s="160"/>
      <c r="X381" s="160"/>
      <c r="Y381" s="160"/>
      <c r="Z381" s="150"/>
      <c r="AA381" s="150"/>
      <c r="AB381" s="150"/>
      <c r="AC381" s="150"/>
      <c r="AD381" s="150"/>
      <c r="AE381" s="150"/>
      <c r="AF381" s="150"/>
      <c r="AG381" s="150" t="s">
        <v>118</v>
      </c>
      <c r="AH381" s="150">
        <v>0</v>
      </c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outlineLevel="3" x14ac:dyDescent="0.2">
      <c r="A382" s="157"/>
      <c r="B382" s="158"/>
      <c r="C382" s="185" t="s">
        <v>494</v>
      </c>
      <c r="D382" s="165"/>
      <c r="E382" s="166">
        <v>7.49</v>
      </c>
      <c r="F382" s="160"/>
      <c r="G382" s="160"/>
      <c r="H382" s="160"/>
      <c r="I382" s="160"/>
      <c r="J382" s="160"/>
      <c r="K382" s="160"/>
      <c r="L382" s="160"/>
      <c r="M382" s="160"/>
      <c r="N382" s="159"/>
      <c r="O382" s="159"/>
      <c r="P382" s="159"/>
      <c r="Q382" s="159"/>
      <c r="R382" s="160"/>
      <c r="S382" s="160"/>
      <c r="T382" s="160"/>
      <c r="U382" s="160"/>
      <c r="V382" s="160"/>
      <c r="W382" s="160"/>
      <c r="X382" s="160"/>
      <c r="Y382" s="160"/>
      <c r="Z382" s="150"/>
      <c r="AA382" s="150"/>
      <c r="AB382" s="150"/>
      <c r="AC382" s="150"/>
      <c r="AD382" s="150"/>
      <c r="AE382" s="150"/>
      <c r="AF382" s="150"/>
      <c r="AG382" s="150" t="s">
        <v>118</v>
      </c>
      <c r="AH382" s="150">
        <v>0</v>
      </c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3" x14ac:dyDescent="0.2">
      <c r="A383" s="157"/>
      <c r="B383" s="158"/>
      <c r="C383" s="185" t="s">
        <v>495</v>
      </c>
      <c r="D383" s="165"/>
      <c r="E383" s="166">
        <v>0.96</v>
      </c>
      <c r="F383" s="160"/>
      <c r="G383" s="160"/>
      <c r="H383" s="160"/>
      <c r="I383" s="160"/>
      <c r="J383" s="160"/>
      <c r="K383" s="160"/>
      <c r="L383" s="160"/>
      <c r="M383" s="160"/>
      <c r="N383" s="159"/>
      <c r="O383" s="159"/>
      <c r="P383" s="159"/>
      <c r="Q383" s="159"/>
      <c r="R383" s="160"/>
      <c r="S383" s="160"/>
      <c r="T383" s="160"/>
      <c r="U383" s="160"/>
      <c r="V383" s="160"/>
      <c r="W383" s="160"/>
      <c r="X383" s="160"/>
      <c r="Y383" s="160"/>
      <c r="Z383" s="150"/>
      <c r="AA383" s="150"/>
      <c r="AB383" s="150"/>
      <c r="AC383" s="150"/>
      <c r="AD383" s="150"/>
      <c r="AE383" s="150"/>
      <c r="AF383" s="150"/>
      <c r="AG383" s="150" t="s">
        <v>118</v>
      </c>
      <c r="AH383" s="150">
        <v>0</v>
      </c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3" x14ac:dyDescent="0.2">
      <c r="A384" s="157"/>
      <c r="B384" s="158"/>
      <c r="C384" s="185" t="s">
        <v>496</v>
      </c>
      <c r="D384" s="165"/>
      <c r="E384" s="166">
        <v>5.48</v>
      </c>
      <c r="F384" s="160"/>
      <c r="G384" s="160"/>
      <c r="H384" s="160"/>
      <c r="I384" s="160"/>
      <c r="J384" s="160"/>
      <c r="K384" s="160"/>
      <c r="L384" s="160"/>
      <c r="M384" s="160"/>
      <c r="N384" s="159"/>
      <c r="O384" s="159"/>
      <c r="P384" s="159"/>
      <c r="Q384" s="159"/>
      <c r="R384" s="160"/>
      <c r="S384" s="160"/>
      <c r="T384" s="160"/>
      <c r="U384" s="160"/>
      <c r="V384" s="160"/>
      <c r="W384" s="160"/>
      <c r="X384" s="160"/>
      <c r="Y384" s="160"/>
      <c r="Z384" s="150"/>
      <c r="AA384" s="150"/>
      <c r="AB384" s="150"/>
      <c r="AC384" s="150"/>
      <c r="AD384" s="150"/>
      <c r="AE384" s="150"/>
      <c r="AF384" s="150"/>
      <c r="AG384" s="150" t="s">
        <v>118</v>
      </c>
      <c r="AH384" s="150">
        <v>0</v>
      </c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3" x14ac:dyDescent="0.2">
      <c r="A385" s="157"/>
      <c r="B385" s="158"/>
      <c r="C385" s="185" t="s">
        <v>497</v>
      </c>
      <c r="D385" s="165"/>
      <c r="E385" s="166">
        <v>5.3</v>
      </c>
      <c r="F385" s="160"/>
      <c r="G385" s="160"/>
      <c r="H385" s="160"/>
      <c r="I385" s="160"/>
      <c r="J385" s="160"/>
      <c r="K385" s="160"/>
      <c r="L385" s="160"/>
      <c r="M385" s="160"/>
      <c r="N385" s="159"/>
      <c r="O385" s="159"/>
      <c r="P385" s="159"/>
      <c r="Q385" s="159"/>
      <c r="R385" s="160"/>
      <c r="S385" s="160"/>
      <c r="T385" s="160"/>
      <c r="U385" s="160"/>
      <c r="V385" s="160"/>
      <c r="W385" s="160"/>
      <c r="X385" s="160"/>
      <c r="Y385" s="160"/>
      <c r="Z385" s="150"/>
      <c r="AA385" s="150"/>
      <c r="AB385" s="150"/>
      <c r="AC385" s="150"/>
      <c r="AD385" s="150"/>
      <c r="AE385" s="150"/>
      <c r="AF385" s="150"/>
      <c r="AG385" s="150" t="s">
        <v>118</v>
      </c>
      <c r="AH385" s="150">
        <v>0</v>
      </c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3" x14ac:dyDescent="0.2">
      <c r="A386" s="157"/>
      <c r="B386" s="158"/>
      <c r="C386" s="185" t="s">
        <v>498</v>
      </c>
      <c r="D386" s="165"/>
      <c r="E386" s="166">
        <v>7.64</v>
      </c>
      <c r="F386" s="160"/>
      <c r="G386" s="160"/>
      <c r="H386" s="160"/>
      <c r="I386" s="160"/>
      <c r="J386" s="160"/>
      <c r="K386" s="160"/>
      <c r="L386" s="160"/>
      <c r="M386" s="160"/>
      <c r="N386" s="159"/>
      <c r="O386" s="159"/>
      <c r="P386" s="159"/>
      <c r="Q386" s="159"/>
      <c r="R386" s="160"/>
      <c r="S386" s="160"/>
      <c r="T386" s="160"/>
      <c r="U386" s="160"/>
      <c r="V386" s="160"/>
      <c r="W386" s="160"/>
      <c r="X386" s="160"/>
      <c r="Y386" s="160"/>
      <c r="Z386" s="150"/>
      <c r="AA386" s="150"/>
      <c r="AB386" s="150"/>
      <c r="AC386" s="150"/>
      <c r="AD386" s="150"/>
      <c r="AE386" s="150"/>
      <c r="AF386" s="150"/>
      <c r="AG386" s="150" t="s">
        <v>118</v>
      </c>
      <c r="AH386" s="150">
        <v>0</v>
      </c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3" x14ac:dyDescent="0.2">
      <c r="A387" s="157"/>
      <c r="B387" s="158"/>
      <c r="C387" s="185" t="s">
        <v>499</v>
      </c>
      <c r="D387" s="165"/>
      <c r="E387" s="166">
        <v>0.96</v>
      </c>
      <c r="F387" s="160"/>
      <c r="G387" s="160"/>
      <c r="H387" s="160"/>
      <c r="I387" s="160"/>
      <c r="J387" s="160"/>
      <c r="K387" s="160"/>
      <c r="L387" s="160"/>
      <c r="M387" s="160"/>
      <c r="N387" s="159"/>
      <c r="O387" s="159"/>
      <c r="P387" s="159"/>
      <c r="Q387" s="159"/>
      <c r="R387" s="160"/>
      <c r="S387" s="160"/>
      <c r="T387" s="160"/>
      <c r="U387" s="160"/>
      <c r="V387" s="160"/>
      <c r="W387" s="160"/>
      <c r="X387" s="160"/>
      <c r="Y387" s="160"/>
      <c r="Z387" s="150"/>
      <c r="AA387" s="150"/>
      <c r="AB387" s="150"/>
      <c r="AC387" s="150"/>
      <c r="AD387" s="150"/>
      <c r="AE387" s="150"/>
      <c r="AF387" s="150"/>
      <c r="AG387" s="150" t="s">
        <v>118</v>
      </c>
      <c r="AH387" s="150">
        <v>0</v>
      </c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outlineLevel="3" x14ac:dyDescent="0.2">
      <c r="A388" s="157"/>
      <c r="B388" s="158"/>
      <c r="C388" s="185" t="s">
        <v>144</v>
      </c>
      <c r="D388" s="165"/>
      <c r="E388" s="166"/>
      <c r="F388" s="160"/>
      <c r="G388" s="160"/>
      <c r="H388" s="160"/>
      <c r="I388" s="160"/>
      <c r="J388" s="160"/>
      <c r="K388" s="160"/>
      <c r="L388" s="160"/>
      <c r="M388" s="160"/>
      <c r="N388" s="159"/>
      <c r="O388" s="159"/>
      <c r="P388" s="159"/>
      <c r="Q388" s="159"/>
      <c r="R388" s="160"/>
      <c r="S388" s="160"/>
      <c r="T388" s="160"/>
      <c r="U388" s="160"/>
      <c r="V388" s="160"/>
      <c r="W388" s="160"/>
      <c r="X388" s="160"/>
      <c r="Y388" s="160"/>
      <c r="Z388" s="150"/>
      <c r="AA388" s="150"/>
      <c r="AB388" s="150"/>
      <c r="AC388" s="150"/>
      <c r="AD388" s="150"/>
      <c r="AE388" s="150"/>
      <c r="AF388" s="150"/>
      <c r="AG388" s="150" t="s">
        <v>118</v>
      </c>
      <c r="AH388" s="150">
        <v>0</v>
      </c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3" x14ac:dyDescent="0.2">
      <c r="A389" s="157"/>
      <c r="B389" s="158"/>
      <c r="C389" s="185" t="s">
        <v>424</v>
      </c>
      <c r="D389" s="165"/>
      <c r="E389" s="166"/>
      <c r="F389" s="160"/>
      <c r="G389" s="160"/>
      <c r="H389" s="160"/>
      <c r="I389" s="160"/>
      <c r="J389" s="160"/>
      <c r="K389" s="160"/>
      <c r="L389" s="160"/>
      <c r="M389" s="160"/>
      <c r="N389" s="159"/>
      <c r="O389" s="159"/>
      <c r="P389" s="159"/>
      <c r="Q389" s="159"/>
      <c r="R389" s="160"/>
      <c r="S389" s="160"/>
      <c r="T389" s="160"/>
      <c r="U389" s="160"/>
      <c r="V389" s="160"/>
      <c r="W389" s="160"/>
      <c r="X389" s="160"/>
      <c r="Y389" s="160"/>
      <c r="Z389" s="150"/>
      <c r="AA389" s="150"/>
      <c r="AB389" s="150"/>
      <c r="AC389" s="150"/>
      <c r="AD389" s="150"/>
      <c r="AE389" s="150"/>
      <c r="AF389" s="150"/>
      <c r="AG389" s="150" t="s">
        <v>118</v>
      </c>
      <c r="AH389" s="150">
        <v>0</v>
      </c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3" x14ac:dyDescent="0.2">
      <c r="A390" s="157"/>
      <c r="B390" s="158"/>
      <c r="C390" s="185" t="s">
        <v>500</v>
      </c>
      <c r="D390" s="165"/>
      <c r="E390" s="166">
        <v>4.5</v>
      </c>
      <c r="F390" s="160"/>
      <c r="G390" s="160"/>
      <c r="H390" s="160"/>
      <c r="I390" s="160"/>
      <c r="J390" s="160"/>
      <c r="K390" s="160"/>
      <c r="L390" s="160"/>
      <c r="M390" s="160"/>
      <c r="N390" s="159"/>
      <c r="O390" s="159"/>
      <c r="P390" s="159"/>
      <c r="Q390" s="159"/>
      <c r="R390" s="160"/>
      <c r="S390" s="160"/>
      <c r="T390" s="160"/>
      <c r="U390" s="160"/>
      <c r="V390" s="160"/>
      <c r="W390" s="160"/>
      <c r="X390" s="160"/>
      <c r="Y390" s="160"/>
      <c r="Z390" s="150"/>
      <c r="AA390" s="150"/>
      <c r="AB390" s="150"/>
      <c r="AC390" s="150"/>
      <c r="AD390" s="150"/>
      <c r="AE390" s="150"/>
      <c r="AF390" s="150"/>
      <c r="AG390" s="150" t="s">
        <v>118</v>
      </c>
      <c r="AH390" s="150">
        <v>0</v>
      </c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3" x14ac:dyDescent="0.2">
      <c r="A391" s="157"/>
      <c r="B391" s="158"/>
      <c r="C391" s="185" t="s">
        <v>144</v>
      </c>
      <c r="D391" s="165"/>
      <c r="E391" s="166"/>
      <c r="F391" s="160"/>
      <c r="G391" s="160"/>
      <c r="H391" s="160"/>
      <c r="I391" s="160"/>
      <c r="J391" s="160"/>
      <c r="K391" s="160"/>
      <c r="L391" s="160"/>
      <c r="M391" s="160"/>
      <c r="N391" s="159"/>
      <c r="O391" s="159"/>
      <c r="P391" s="159"/>
      <c r="Q391" s="159"/>
      <c r="R391" s="160"/>
      <c r="S391" s="160"/>
      <c r="T391" s="160"/>
      <c r="U391" s="160"/>
      <c r="V391" s="160"/>
      <c r="W391" s="160"/>
      <c r="X391" s="160"/>
      <c r="Y391" s="160"/>
      <c r="Z391" s="150"/>
      <c r="AA391" s="150"/>
      <c r="AB391" s="150"/>
      <c r="AC391" s="150"/>
      <c r="AD391" s="150"/>
      <c r="AE391" s="150"/>
      <c r="AF391" s="150"/>
      <c r="AG391" s="150" t="s">
        <v>118</v>
      </c>
      <c r="AH391" s="150">
        <v>0</v>
      </c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ht="22.5" outlineLevel="3" x14ac:dyDescent="0.2">
      <c r="A392" s="157"/>
      <c r="B392" s="158"/>
      <c r="C392" s="185" t="s">
        <v>501</v>
      </c>
      <c r="D392" s="165"/>
      <c r="E392" s="166">
        <v>10.6615</v>
      </c>
      <c r="F392" s="160"/>
      <c r="G392" s="160"/>
      <c r="H392" s="160"/>
      <c r="I392" s="160"/>
      <c r="J392" s="160"/>
      <c r="K392" s="160"/>
      <c r="L392" s="160"/>
      <c r="M392" s="160"/>
      <c r="N392" s="159"/>
      <c r="O392" s="159"/>
      <c r="P392" s="159"/>
      <c r="Q392" s="159"/>
      <c r="R392" s="160"/>
      <c r="S392" s="160"/>
      <c r="T392" s="160"/>
      <c r="U392" s="160"/>
      <c r="V392" s="160"/>
      <c r="W392" s="160"/>
      <c r="X392" s="160"/>
      <c r="Y392" s="160"/>
      <c r="Z392" s="150"/>
      <c r="AA392" s="150"/>
      <c r="AB392" s="150"/>
      <c r="AC392" s="150"/>
      <c r="AD392" s="150"/>
      <c r="AE392" s="150"/>
      <c r="AF392" s="150"/>
      <c r="AG392" s="150" t="s">
        <v>118</v>
      </c>
      <c r="AH392" s="150">
        <v>0</v>
      </c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  <c r="BH392" s="150"/>
    </row>
    <row r="393" spans="1:60" outlineLevel="3" x14ac:dyDescent="0.2">
      <c r="A393" s="157"/>
      <c r="B393" s="158"/>
      <c r="C393" s="185" t="s">
        <v>144</v>
      </c>
      <c r="D393" s="165"/>
      <c r="E393" s="166"/>
      <c r="F393" s="160"/>
      <c r="G393" s="160"/>
      <c r="H393" s="160"/>
      <c r="I393" s="160"/>
      <c r="J393" s="160"/>
      <c r="K393" s="160"/>
      <c r="L393" s="160"/>
      <c r="M393" s="160"/>
      <c r="N393" s="159"/>
      <c r="O393" s="159"/>
      <c r="P393" s="159"/>
      <c r="Q393" s="159"/>
      <c r="R393" s="160"/>
      <c r="S393" s="160"/>
      <c r="T393" s="160"/>
      <c r="U393" s="160"/>
      <c r="V393" s="160"/>
      <c r="W393" s="160"/>
      <c r="X393" s="160"/>
      <c r="Y393" s="160"/>
      <c r="Z393" s="150"/>
      <c r="AA393" s="150"/>
      <c r="AB393" s="150"/>
      <c r="AC393" s="150"/>
      <c r="AD393" s="150"/>
      <c r="AE393" s="150"/>
      <c r="AF393" s="150"/>
      <c r="AG393" s="150" t="s">
        <v>118</v>
      </c>
      <c r="AH393" s="150">
        <v>0</v>
      </c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outlineLevel="3" x14ac:dyDescent="0.2">
      <c r="A394" s="157"/>
      <c r="B394" s="158"/>
      <c r="C394" s="185" t="s">
        <v>502</v>
      </c>
      <c r="D394" s="165"/>
      <c r="E394" s="166"/>
      <c r="F394" s="160"/>
      <c r="G394" s="160"/>
      <c r="H394" s="160"/>
      <c r="I394" s="160"/>
      <c r="J394" s="160"/>
      <c r="K394" s="160"/>
      <c r="L394" s="160"/>
      <c r="M394" s="160"/>
      <c r="N394" s="159"/>
      <c r="O394" s="159"/>
      <c r="P394" s="159"/>
      <c r="Q394" s="159"/>
      <c r="R394" s="160"/>
      <c r="S394" s="160"/>
      <c r="T394" s="160"/>
      <c r="U394" s="160"/>
      <c r="V394" s="160"/>
      <c r="W394" s="160"/>
      <c r="X394" s="160"/>
      <c r="Y394" s="160"/>
      <c r="Z394" s="150"/>
      <c r="AA394" s="150"/>
      <c r="AB394" s="150"/>
      <c r="AC394" s="150"/>
      <c r="AD394" s="150"/>
      <c r="AE394" s="150"/>
      <c r="AF394" s="150"/>
      <c r="AG394" s="150" t="s">
        <v>118</v>
      </c>
      <c r="AH394" s="150">
        <v>0</v>
      </c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  <c r="BG394" s="150"/>
      <c r="BH394" s="150"/>
    </row>
    <row r="395" spans="1:60" outlineLevel="3" x14ac:dyDescent="0.2">
      <c r="A395" s="157"/>
      <c r="B395" s="158"/>
      <c r="C395" s="185" t="s">
        <v>345</v>
      </c>
      <c r="D395" s="165"/>
      <c r="E395" s="166"/>
      <c r="F395" s="160"/>
      <c r="G395" s="160"/>
      <c r="H395" s="160"/>
      <c r="I395" s="160"/>
      <c r="J395" s="160"/>
      <c r="K395" s="160"/>
      <c r="L395" s="160"/>
      <c r="M395" s="160"/>
      <c r="N395" s="159"/>
      <c r="O395" s="159"/>
      <c r="P395" s="159"/>
      <c r="Q395" s="159"/>
      <c r="R395" s="160"/>
      <c r="S395" s="160"/>
      <c r="T395" s="160"/>
      <c r="U395" s="160"/>
      <c r="V395" s="160"/>
      <c r="W395" s="160"/>
      <c r="X395" s="160"/>
      <c r="Y395" s="160"/>
      <c r="Z395" s="150"/>
      <c r="AA395" s="150"/>
      <c r="AB395" s="150"/>
      <c r="AC395" s="150"/>
      <c r="AD395" s="150"/>
      <c r="AE395" s="150"/>
      <c r="AF395" s="150"/>
      <c r="AG395" s="150" t="s">
        <v>118</v>
      </c>
      <c r="AH395" s="150">
        <v>0</v>
      </c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outlineLevel="3" x14ac:dyDescent="0.2">
      <c r="A396" s="157"/>
      <c r="B396" s="158"/>
      <c r="C396" s="185" t="s">
        <v>503</v>
      </c>
      <c r="D396" s="165"/>
      <c r="E396" s="166">
        <v>1.66</v>
      </c>
      <c r="F396" s="160"/>
      <c r="G396" s="160"/>
      <c r="H396" s="160"/>
      <c r="I396" s="160"/>
      <c r="J396" s="160"/>
      <c r="K396" s="160"/>
      <c r="L396" s="160"/>
      <c r="M396" s="160"/>
      <c r="N396" s="159"/>
      <c r="O396" s="159"/>
      <c r="P396" s="159"/>
      <c r="Q396" s="159"/>
      <c r="R396" s="160"/>
      <c r="S396" s="160"/>
      <c r="T396" s="160"/>
      <c r="U396" s="160"/>
      <c r="V396" s="160"/>
      <c r="W396" s="160"/>
      <c r="X396" s="160"/>
      <c r="Y396" s="160"/>
      <c r="Z396" s="150"/>
      <c r="AA396" s="150"/>
      <c r="AB396" s="150"/>
      <c r="AC396" s="150"/>
      <c r="AD396" s="150"/>
      <c r="AE396" s="150"/>
      <c r="AF396" s="150"/>
      <c r="AG396" s="150" t="s">
        <v>118</v>
      </c>
      <c r="AH396" s="150">
        <v>0</v>
      </c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outlineLevel="3" x14ac:dyDescent="0.2">
      <c r="A397" s="157"/>
      <c r="B397" s="158"/>
      <c r="C397" s="185" t="s">
        <v>504</v>
      </c>
      <c r="D397" s="165"/>
      <c r="E397" s="166">
        <v>1.42</v>
      </c>
      <c r="F397" s="160"/>
      <c r="G397" s="160"/>
      <c r="H397" s="160"/>
      <c r="I397" s="160"/>
      <c r="J397" s="160"/>
      <c r="K397" s="160"/>
      <c r="L397" s="160"/>
      <c r="M397" s="160"/>
      <c r="N397" s="159"/>
      <c r="O397" s="159"/>
      <c r="P397" s="159"/>
      <c r="Q397" s="159"/>
      <c r="R397" s="160"/>
      <c r="S397" s="160"/>
      <c r="T397" s="160"/>
      <c r="U397" s="160"/>
      <c r="V397" s="160"/>
      <c r="W397" s="160"/>
      <c r="X397" s="160"/>
      <c r="Y397" s="160"/>
      <c r="Z397" s="150"/>
      <c r="AA397" s="150"/>
      <c r="AB397" s="150"/>
      <c r="AC397" s="150"/>
      <c r="AD397" s="150"/>
      <c r="AE397" s="150"/>
      <c r="AF397" s="150"/>
      <c r="AG397" s="150" t="s">
        <v>118</v>
      </c>
      <c r="AH397" s="150">
        <v>0</v>
      </c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outlineLevel="3" x14ac:dyDescent="0.2">
      <c r="A398" s="157"/>
      <c r="B398" s="158"/>
      <c r="C398" s="185" t="s">
        <v>505</v>
      </c>
      <c r="D398" s="165"/>
      <c r="E398" s="166">
        <v>1.22</v>
      </c>
      <c r="F398" s="160"/>
      <c r="G398" s="160"/>
      <c r="H398" s="160"/>
      <c r="I398" s="160"/>
      <c r="J398" s="160"/>
      <c r="K398" s="160"/>
      <c r="L398" s="160"/>
      <c r="M398" s="160"/>
      <c r="N398" s="159"/>
      <c r="O398" s="159"/>
      <c r="P398" s="159"/>
      <c r="Q398" s="159"/>
      <c r="R398" s="160"/>
      <c r="S398" s="160"/>
      <c r="T398" s="160"/>
      <c r="U398" s="160"/>
      <c r="V398" s="160"/>
      <c r="W398" s="160"/>
      <c r="X398" s="160"/>
      <c r="Y398" s="160"/>
      <c r="Z398" s="150"/>
      <c r="AA398" s="150"/>
      <c r="AB398" s="150"/>
      <c r="AC398" s="150"/>
      <c r="AD398" s="150"/>
      <c r="AE398" s="150"/>
      <c r="AF398" s="150"/>
      <c r="AG398" s="150" t="s">
        <v>118</v>
      </c>
      <c r="AH398" s="150">
        <v>0</v>
      </c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outlineLevel="3" x14ac:dyDescent="0.2">
      <c r="A399" s="157"/>
      <c r="B399" s="158"/>
      <c r="C399" s="185" t="s">
        <v>506</v>
      </c>
      <c r="D399" s="165"/>
      <c r="E399" s="166">
        <v>1.5</v>
      </c>
      <c r="F399" s="160"/>
      <c r="G399" s="160"/>
      <c r="H399" s="160"/>
      <c r="I399" s="160"/>
      <c r="J399" s="160"/>
      <c r="K399" s="160"/>
      <c r="L399" s="160"/>
      <c r="M399" s="160"/>
      <c r="N399" s="159"/>
      <c r="O399" s="159"/>
      <c r="P399" s="159"/>
      <c r="Q399" s="159"/>
      <c r="R399" s="160"/>
      <c r="S399" s="160"/>
      <c r="T399" s="160"/>
      <c r="U399" s="160"/>
      <c r="V399" s="160"/>
      <c r="W399" s="160"/>
      <c r="X399" s="160"/>
      <c r="Y399" s="160"/>
      <c r="Z399" s="150"/>
      <c r="AA399" s="150"/>
      <c r="AB399" s="150"/>
      <c r="AC399" s="150"/>
      <c r="AD399" s="150"/>
      <c r="AE399" s="150"/>
      <c r="AF399" s="150"/>
      <c r="AG399" s="150" t="s">
        <v>118</v>
      </c>
      <c r="AH399" s="150">
        <v>0</v>
      </c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outlineLevel="1" x14ac:dyDescent="0.2">
      <c r="A400" s="176">
        <v>7</v>
      </c>
      <c r="B400" s="177" t="s">
        <v>507</v>
      </c>
      <c r="C400" s="184" t="s">
        <v>508</v>
      </c>
      <c r="D400" s="178" t="s">
        <v>135</v>
      </c>
      <c r="E400" s="179">
        <v>38.814</v>
      </c>
      <c r="F400" s="180">
        <v>0</v>
      </c>
      <c r="G400" s="181">
        <f>ROUND(E400*F400,2)</f>
        <v>0</v>
      </c>
      <c r="H400" s="161">
        <v>0</v>
      </c>
      <c r="I400" s="160">
        <f>ROUND(E400*H400,2)</f>
        <v>0</v>
      </c>
      <c r="J400" s="161">
        <v>255</v>
      </c>
      <c r="K400" s="160">
        <f>ROUND(E400*J400,2)</f>
        <v>9897.57</v>
      </c>
      <c r="L400" s="160">
        <v>21</v>
      </c>
      <c r="M400" s="160">
        <f>G400*(1+L400/100)</f>
        <v>0</v>
      </c>
      <c r="N400" s="159">
        <v>0</v>
      </c>
      <c r="O400" s="159">
        <f>ROUND(E400*N400,2)</f>
        <v>0</v>
      </c>
      <c r="P400" s="159">
        <v>5.0000000000000001E-3</v>
      </c>
      <c r="Q400" s="159">
        <f>ROUND(E400*P400,2)</f>
        <v>0.19</v>
      </c>
      <c r="R400" s="160"/>
      <c r="S400" s="160" t="s">
        <v>110</v>
      </c>
      <c r="T400" s="160" t="s">
        <v>110</v>
      </c>
      <c r="U400" s="160">
        <v>0.51</v>
      </c>
      <c r="V400" s="160">
        <f>ROUND(E400*U400,2)</f>
        <v>19.8</v>
      </c>
      <c r="W400" s="160"/>
      <c r="X400" s="160" t="s">
        <v>136</v>
      </c>
      <c r="Y400" s="160" t="s">
        <v>113</v>
      </c>
      <c r="Z400" s="150"/>
      <c r="AA400" s="150"/>
      <c r="AB400" s="150"/>
      <c r="AC400" s="150"/>
      <c r="AD400" s="150"/>
      <c r="AE400" s="150"/>
      <c r="AF400" s="150"/>
      <c r="AG400" s="150" t="s">
        <v>137</v>
      </c>
      <c r="AH400" s="150"/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  <c r="BH400" s="150"/>
    </row>
    <row r="401" spans="1:60" outlineLevel="2" x14ac:dyDescent="0.2">
      <c r="A401" s="157"/>
      <c r="B401" s="158"/>
      <c r="C401" s="185" t="s">
        <v>509</v>
      </c>
      <c r="D401" s="165"/>
      <c r="E401" s="166"/>
      <c r="F401" s="160"/>
      <c r="G401" s="160"/>
      <c r="H401" s="160"/>
      <c r="I401" s="160"/>
      <c r="J401" s="160"/>
      <c r="K401" s="160"/>
      <c r="L401" s="160"/>
      <c r="M401" s="160"/>
      <c r="N401" s="159"/>
      <c r="O401" s="159"/>
      <c r="P401" s="159"/>
      <c r="Q401" s="159"/>
      <c r="R401" s="160"/>
      <c r="S401" s="160"/>
      <c r="T401" s="160"/>
      <c r="U401" s="160"/>
      <c r="V401" s="160"/>
      <c r="W401" s="160"/>
      <c r="X401" s="160"/>
      <c r="Y401" s="160"/>
      <c r="Z401" s="150"/>
      <c r="AA401" s="150"/>
      <c r="AB401" s="150"/>
      <c r="AC401" s="150"/>
      <c r="AD401" s="150"/>
      <c r="AE401" s="150"/>
      <c r="AF401" s="150"/>
      <c r="AG401" s="150" t="s">
        <v>118</v>
      </c>
      <c r="AH401" s="150">
        <v>0</v>
      </c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3" x14ac:dyDescent="0.2">
      <c r="A402" s="157"/>
      <c r="B402" s="158"/>
      <c r="C402" s="185" t="s">
        <v>147</v>
      </c>
      <c r="D402" s="165"/>
      <c r="E402" s="166"/>
      <c r="F402" s="160"/>
      <c r="G402" s="160"/>
      <c r="H402" s="160"/>
      <c r="I402" s="160"/>
      <c r="J402" s="160"/>
      <c r="K402" s="160"/>
      <c r="L402" s="160"/>
      <c r="M402" s="160"/>
      <c r="N402" s="159"/>
      <c r="O402" s="159"/>
      <c r="P402" s="159"/>
      <c r="Q402" s="159"/>
      <c r="R402" s="160"/>
      <c r="S402" s="160"/>
      <c r="T402" s="160"/>
      <c r="U402" s="160"/>
      <c r="V402" s="160"/>
      <c r="W402" s="160"/>
      <c r="X402" s="160"/>
      <c r="Y402" s="160"/>
      <c r="Z402" s="150"/>
      <c r="AA402" s="150"/>
      <c r="AB402" s="150"/>
      <c r="AC402" s="150"/>
      <c r="AD402" s="150"/>
      <c r="AE402" s="150"/>
      <c r="AF402" s="150"/>
      <c r="AG402" s="150" t="s">
        <v>118</v>
      </c>
      <c r="AH402" s="150">
        <v>0</v>
      </c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3" x14ac:dyDescent="0.2">
      <c r="A403" s="157"/>
      <c r="B403" s="158"/>
      <c r="C403" s="185" t="s">
        <v>510</v>
      </c>
      <c r="D403" s="165"/>
      <c r="E403" s="166">
        <v>2.81</v>
      </c>
      <c r="F403" s="160"/>
      <c r="G403" s="160"/>
      <c r="H403" s="160"/>
      <c r="I403" s="160"/>
      <c r="J403" s="160"/>
      <c r="K403" s="160"/>
      <c r="L403" s="160"/>
      <c r="M403" s="160"/>
      <c r="N403" s="159"/>
      <c r="O403" s="159"/>
      <c r="P403" s="159"/>
      <c r="Q403" s="159"/>
      <c r="R403" s="160"/>
      <c r="S403" s="160"/>
      <c r="T403" s="160"/>
      <c r="U403" s="160"/>
      <c r="V403" s="160"/>
      <c r="W403" s="160"/>
      <c r="X403" s="160"/>
      <c r="Y403" s="160"/>
      <c r="Z403" s="150"/>
      <c r="AA403" s="150"/>
      <c r="AB403" s="150"/>
      <c r="AC403" s="150"/>
      <c r="AD403" s="150"/>
      <c r="AE403" s="150"/>
      <c r="AF403" s="150"/>
      <c r="AG403" s="150" t="s">
        <v>118</v>
      </c>
      <c r="AH403" s="150">
        <v>0</v>
      </c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3" x14ac:dyDescent="0.2">
      <c r="A404" s="157"/>
      <c r="B404" s="158"/>
      <c r="C404" s="185" t="s">
        <v>511</v>
      </c>
      <c r="D404" s="165"/>
      <c r="E404" s="166">
        <v>3.5139999999999998</v>
      </c>
      <c r="F404" s="160"/>
      <c r="G404" s="160"/>
      <c r="H404" s="160"/>
      <c r="I404" s="160"/>
      <c r="J404" s="160"/>
      <c r="K404" s="160"/>
      <c r="L404" s="160"/>
      <c r="M404" s="160"/>
      <c r="N404" s="159"/>
      <c r="O404" s="159"/>
      <c r="P404" s="159"/>
      <c r="Q404" s="159"/>
      <c r="R404" s="160"/>
      <c r="S404" s="160"/>
      <c r="T404" s="160"/>
      <c r="U404" s="160"/>
      <c r="V404" s="160"/>
      <c r="W404" s="160"/>
      <c r="X404" s="160"/>
      <c r="Y404" s="160"/>
      <c r="Z404" s="150"/>
      <c r="AA404" s="150"/>
      <c r="AB404" s="150"/>
      <c r="AC404" s="150"/>
      <c r="AD404" s="150"/>
      <c r="AE404" s="150"/>
      <c r="AF404" s="150"/>
      <c r="AG404" s="150" t="s">
        <v>118</v>
      </c>
      <c r="AH404" s="150">
        <v>0</v>
      </c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outlineLevel="3" x14ac:dyDescent="0.2">
      <c r="A405" s="157"/>
      <c r="B405" s="158"/>
      <c r="C405" s="185" t="s">
        <v>512</v>
      </c>
      <c r="D405" s="165"/>
      <c r="E405" s="166">
        <v>6.8479999999999999</v>
      </c>
      <c r="F405" s="160"/>
      <c r="G405" s="160"/>
      <c r="H405" s="160"/>
      <c r="I405" s="160"/>
      <c r="J405" s="160"/>
      <c r="K405" s="160"/>
      <c r="L405" s="160"/>
      <c r="M405" s="160"/>
      <c r="N405" s="159"/>
      <c r="O405" s="159"/>
      <c r="P405" s="159"/>
      <c r="Q405" s="159"/>
      <c r="R405" s="160"/>
      <c r="S405" s="160"/>
      <c r="T405" s="160"/>
      <c r="U405" s="160"/>
      <c r="V405" s="160"/>
      <c r="W405" s="160"/>
      <c r="X405" s="160"/>
      <c r="Y405" s="160"/>
      <c r="Z405" s="150"/>
      <c r="AA405" s="150"/>
      <c r="AB405" s="150"/>
      <c r="AC405" s="150"/>
      <c r="AD405" s="150"/>
      <c r="AE405" s="150"/>
      <c r="AF405" s="150"/>
      <c r="AG405" s="150" t="s">
        <v>118</v>
      </c>
      <c r="AH405" s="150">
        <v>0</v>
      </c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3" x14ac:dyDescent="0.2">
      <c r="A406" s="157"/>
      <c r="B406" s="158"/>
      <c r="C406" s="185" t="s">
        <v>144</v>
      </c>
      <c r="D406" s="165"/>
      <c r="E406" s="166"/>
      <c r="F406" s="160"/>
      <c r="G406" s="160"/>
      <c r="H406" s="160"/>
      <c r="I406" s="160"/>
      <c r="J406" s="160"/>
      <c r="K406" s="160"/>
      <c r="L406" s="160"/>
      <c r="M406" s="160"/>
      <c r="N406" s="159"/>
      <c r="O406" s="159"/>
      <c r="P406" s="159"/>
      <c r="Q406" s="159"/>
      <c r="R406" s="160"/>
      <c r="S406" s="160"/>
      <c r="T406" s="160"/>
      <c r="U406" s="160"/>
      <c r="V406" s="160"/>
      <c r="W406" s="160"/>
      <c r="X406" s="160"/>
      <c r="Y406" s="160"/>
      <c r="Z406" s="150"/>
      <c r="AA406" s="150"/>
      <c r="AB406" s="150"/>
      <c r="AC406" s="150"/>
      <c r="AD406" s="150"/>
      <c r="AE406" s="150"/>
      <c r="AF406" s="150"/>
      <c r="AG406" s="150" t="s">
        <v>118</v>
      </c>
      <c r="AH406" s="150">
        <v>0</v>
      </c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outlineLevel="3" x14ac:dyDescent="0.2">
      <c r="A407" s="157"/>
      <c r="B407" s="158"/>
      <c r="C407" s="185" t="s">
        <v>181</v>
      </c>
      <c r="D407" s="165"/>
      <c r="E407" s="166"/>
      <c r="F407" s="160"/>
      <c r="G407" s="160"/>
      <c r="H407" s="160"/>
      <c r="I407" s="160"/>
      <c r="J407" s="160"/>
      <c r="K407" s="160"/>
      <c r="L407" s="160"/>
      <c r="M407" s="160"/>
      <c r="N407" s="159"/>
      <c r="O407" s="159"/>
      <c r="P407" s="159"/>
      <c r="Q407" s="159"/>
      <c r="R407" s="160"/>
      <c r="S407" s="160"/>
      <c r="T407" s="160"/>
      <c r="U407" s="160"/>
      <c r="V407" s="160"/>
      <c r="W407" s="160"/>
      <c r="X407" s="160"/>
      <c r="Y407" s="160"/>
      <c r="Z407" s="150"/>
      <c r="AA407" s="150"/>
      <c r="AB407" s="150"/>
      <c r="AC407" s="150"/>
      <c r="AD407" s="150"/>
      <c r="AE407" s="150"/>
      <c r="AF407" s="150"/>
      <c r="AG407" s="150" t="s">
        <v>118</v>
      </c>
      <c r="AH407" s="150">
        <v>0</v>
      </c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  <c r="BH407" s="150"/>
    </row>
    <row r="408" spans="1:60" outlineLevel="3" x14ac:dyDescent="0.2">
      <c r="A408" s="157"/>
      <c r="B408" s="158"/>
      <c r="C408" s="185" t="s">
        <v>513</v>
      </c>
      <c r="D408" s="165"/>
      <c r="E408" s="166">
        <v>2.13</v>
      </c>
      <c r="F408" s="160"/>
      <c r="G408" s="160"/>
      <c r="H408" s="160"/>
      <c r="I408" s="160"/>
      <c r="J408" s="160"/>
      <c r="K408" s="160"/>
      <c r="L408" s="160"/>
      <c r="M408" s="160"/>
      <c r="N408" s="159"/>
      <c r="O408" s="159"/>
      <c r="P408" s="159"/>
      <c r="Q408" s="159"/>
      <c r="R408" s="160"/>
      <c r="S408" s="160"/>
      <c r="T408" s="160"/>
      <c r="U408" s="160"/>
      <c r="V408" s="160"/>
      <c r="W408" s="160"/>
      <c r="X408" s="160"/>
      <c r="Y408" s="160"/>
      <c r="Z408" s="150"/>
      <c r="AA408" s="150"/>
      <c r="AB408" s="150"/>
      <c r="AC408" s="150"/>
      <c r="AD408" s="150"/>
      <c r="AE408" s="150"/>
      <c r="AF408" s="150"/>
      <c r="AG408" s="150" t="s">
        <v>118</v>
      </c>
      <c r="AH408" s="150">
        <v>0</v>
      </c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  <c r="BH408" s="150"/>
    </row>
    <row r="409" spans="1:60" outlineLevel="3" x14ac:dyDescent="0.2">
      <c r="A409" s="157"/>
      <c r="B409" s="158"/>
      <c r="C409" s="185" t="s">
        <v>514</v>
      </c>
      <c r="D409" s="165"/>
      <c r="E409" s="166">
        <v>3.0219999999999998</v>
      </c>
      <c r="F409" s="160"/>
      <c r="G409" s="160"/>
      <c r="H409" s="160"/>
      <c r="I409" s="160"/>
      <c r="J409" s="160"/>
      <c r="K409" s="160"/>
      <c r="L409" s="160"/>
      <c r="M409" s="160"/>
      <c r="N409" s="159"/>
      <c r="O409" s="159"/>
      <c r="P409" s="159"/>
      <c r="Q409" s="159"/>
      <c r="R409" s="160"/>
      <c r="S409" s="160"/>
      <c r="T409" s="160"/>
      <c r="U409" s="160"/>
      <c r="V409" s="160"/>
      <c r="W409" s="160"/>
      <c r="X409" s="160"/>
      <c r="Y409" s="160"/>
      <c r="Z409" s="150"/>
      <c r="AA409" s="150"/>
      <c r="AB409" s="150"/>
      <c r="AC409" s="150"/>
      <c r="AD409" s="150"/>
      <c r="AE409" s="150"/>
      <c r="AF409" s="150"/>
      <c r="AG409" s="150" t="s">
        <v>118</v>
      </c>
      <c r="AH409" s="150">
        <v>0</v>
      </c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  <c r="BH409" s="150"/>
    </row>
    <row r="410" spans="1:60" outlineLevel="3" x14ac:dyDescent="0.2">
      <c r="A410" s="157"/>
      <c r="B410" s="158"/>
      <c r="C410" s="185" t="s">
        <v>144</v>
      </c>
      <c r="D410" s="165"/>
      <c r="E410" s="166"/>
      <c r="F410" s="160"/>
      <c r="G410" s="160"/>
      <c r="H410" s="160"/>
      <c r="I410" s="160"/>
      <c r="J410" s="160"/>
      <c r="K410" s="160"/>
      <c r="L410" s="160"/>
      <c r="M410" s="160"/>
      <c r="N410" s="159"/>
      <c r="O410" s="159"/>
      <c r="P410" s="159"/>
      <c r="Q410" s="159"/>
      <c r="R410" s="160"/>
      <c r="S410" s="160"/>
      <c r="T410" s="160"/>
      <c r="U410" s="160"/>
      <c r="V410" s="160"/>
      <c r="W410" s="160"/>
      <c r="X410" s="160"/>
      <c r="Y410" s="160"/>
      <c r="Z410" s="150"/>
      <c r="AA410" s="150"/>
      <c r="AB410" s="150"/>
      <c r="AC410" s="150"/>
      <c r="AD410" s="150"/>
      <c r="AE410" s="150"/>
      <c r="AF410" s="150"/>
      <c r="AG410" s="150" t="s">
        <v>118</v>
      </c>
      <c r="AH410" s="150">
        <v>0</v>
      </c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  <c r="BH410" s="150"/>
    </row>
    <row r="411" spans="1:60" outlineLevel="3" x14ac:dyDescent="0.2">
      <c r="A411" s="157"/>
      <c r="B411" s="158"/>
      <c r="C411" s="185" t="s">
        <v>308</v>
      </c>
      <c r="D411" s="165"/>
      <c r="E411" s="166"/>
      <c r="F411" s="160"/>
      <c r="G411" s="160"/>
      <c r="H411" s="160"/>
      <c r="I411" s="160"/>
      <c r="J411" s="160"/>
      <c r="K411" s="160"/>
      <c r="L411" s="160"/>
      <c r="M411" s="160"/>
      <c r="N411" s="159"/>
      <c r="O411" s="159"/>
      <c r="P411" s="159"/>
      <c r="Q411" s="159"/>
      <c r="R411" s="160"/>
      <c r="S411" s="160"/>
      <c r="T411" s="160"/>
      <c r="U411" s="160"/>
      <c r="V411" s="160"/>
      <c r="W411" s="160"/>
      <c r="X411" s="160"/>
      <c r="Y411" s="160"/>
      <c r="Z411" s="150"/>
      <c r="AA411" s="150"/>
      <c r="AB411" s="150"/>
      <c r="AC411" s="150"/>
      <c r="AD411" s="150"/>
      <c r="AE411" s="150"/>
      <c r="AF411" s="150"/>
      <c r="AG411" s="150" t="s">
        <v>118</v>
      </c>
      <c r="AH411" s="150">
        <v>0</v>
      </c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  <c r="BH411" s="150"/>
    </row>
    <row r="412" spans="1:60" outlineLevel="3" x14ac:dyDescent="0.2">
      <c r="A412" s="157"/>
      <c r="B412" s="158"/>
      <c r="C412" s="185" t="s">
        <v>515</v>
      </c>
      <c r="D412" s="165"/>
      <c r="E412" s="166">
        <v>1.768</v>
      </c>
      <c r="F412" s="160"/>
      <c r="G412" s="160"/>
      <c r="H412" s="160"/>
      <c r="I412" s="160"/>
      <c r="J412" s="160"/>
      <c r="K412" s="160"/>
      <c r="L412" s="160"/>
      <c r="M412" s="160"/>
      <c r="N412" s="159"/>
      <c r="O412" s="159"/>
      <c r="P412" s="159"/>
      <c r="Q412" s="159"/>
      <c r="R412" s="160"/>
      <c r="S412" s="160"/>
      <c r="T412" s="160"/>
      <c r="U412" s="160"/>
      <c r="V412" s="160"/>
      <c r="W412" s="160"/>
      <c r="X412" s="160"/>
      <c r="Y412" s="160"/>
      <c r="Z412" s="150"/>
      <c r="AA412" s="150"/>
      <c r="AB412" s="150"/>
      <c r="AC412" s="150"/>
      <c r="AD412" s="150"/>
      <c r="AE412" s="150"/>
      <c r="AF412" s="150"/>
      <c r="AG412" s="150" t="s">
        <v>118</v>
      </c>
      <c r="AH412" s="150">
        <v>0</v>
      </c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  <c r="BH412" s="150"/>
    </row>
    <row r="413" spans="1:60" outlineLevel="3" x14ac:dyDescent="0.2">
      <c r="A413" s="157"/>
      <c r="B413" s="158"/>
      <c r="C413" s="185" t="s">
        <v>144</v>
      </c>
      <c r="D413" s="165"/>
      <c r="E413" s="166"/>
      <c r="F413" s="160"/>
      <c r="G413" s="160"/>
      <c r="H413" s="160"/>
      <c r="I413" s="160"/>
      <c r="J413" s="160"/>
      <c r="K413" s="160"/>
      <c r="L413" s="160"/>
      <c r="M413" s="160"/>
      <c r="N413" s="159"/>
      <c r="O413" s="159"/>
      <c r="P413" s="159"/>
      <c r="Q413" s="159"/>
      <c r="R413" s="160"/>
      <c r="S413" s="160"/>
      <c r="T413" s="160"/>
      <c r="U413" s="160"/>
      <c r="V413" s="160"/>
      <c r="W413" s="160"/>
      <c r="X413" s="160"/>
      <c r="Y413" s="160"/>
      <c r="Z413" s="150"/>
      <c r="AA413" s="150"/>
      <c r="AB413" s="150"/>
      <c r="AC413" s="150"/>
      <c r="AD413" s="150"/>
      <c r="AE413" s="150"/>
      <c r="AF413" s="150"/>
      <c r="AG413" s="150" t="s">
        <v>118</v>
      </c>
      <c r="AH413" s="150">
        <v>0</v>
      </c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  <c r="BH413" s="150"/>
    </row>
    <row r="414" spans="1:60" outlineLevel="3" x14ac:dyDescent="0.2">
      <c r="A414" s="157"/>
      <c r="B414" s="158"/>
      <c r="C414" s="185" t="s">
        <v>345</v>
      </c>
      <c r="D414" s="165"/>
      <c r="E414" s="166"/>
      <c r="F414" s="160"/>
      <c r="G414" s="160"/>
      <c r="H414" s="160"/>
      <c r="I414" s="160"/>
      <c r="J414" s="160"/>
      <c r="K414" s="160"/>
      <c r="L414" s="160"/>
      <c r="M414" s="160"/>
      <c r="N414" s="159"/>
      <c r="O414" s="159"/>
      <c r="P414" s="159"/>
      <c r="Q414" s="159"/>
      <c r="R414" s="160"/>
      <c r="S414" s="160"/>
      <c r="T414" s="160"/>
      <c r="U414" s="160"/>
      <c r="V414" s="160"/>
      <c r="W414" s="160"/>
      <c r="X414" s="160"/>
      <c r="Y414" s="160"/>
      <c r="Z414" s="150"/>
      <c r="AA414" s="150"/>
      <c r="AB414" s="150"/>
      <c r="AC414" s="150"/>
      <c r="AD414" s="150"/>
      <c r="AE414" s="150"/>
      <c r="AF414" s="150"/>
      <c r="AG414" s="150" t="s">
        <v>118</v>
      </c>
      <c r="AH414" s="150">
        <v>0</v>
      </c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  <c r="BG414" s="150"/>
      <c r="BH414" s="150"/>
    </row>
    <row r="415" spans="1:60" outlineLevel="3" x14ac:dyDescent="0.2">
      <c r="A415" s="157"/>
      <c r="B415" s="158"/>
      <c r="C415" s="185" t="s">
        <v>516</v>
      </c>
      <c r="D415" s="165"/>
      <c r="E415" s="166">
        <v>9.2620000000000005</v>
      </c>
      <c r="F415" s="160"/>
      <c r="G415" s="160"/>
      <c r="H415" s="160"/>
      <c r="I415" s="160"/>
      <c r="J415" s="160"/>
      <c r="K415" s="160"/>
      <c r="L415" s="160"/>
      <c r="M415" s="160"/>
      <c r="N415" s="159"/>
      <c r="O415" s="159"/>
      <c r="P415" s="159"/>
      <c r="Q415" s="159"/>
      <c r="R415" s="160"/>
      <c r="S415" s="160"/>
      <c r="T415" s="160"/>
      <c r="U415" s="160"/>
      <c r="V415" s="160"/>
      <c r="W415" s="160"/>
      <c r="X415" s="160"/>
      <c r="Y415" s="160"/>
      <c r="Z415" s="150"/>
      <c r="AA415" s="150"/>
      <c r="AB415" s="150"/>
      <c r="AC415" s="150"/>
      <c r="AD415" s="150"/>
      <c r="AE415" s="150"/>
      <c r="AF415" s="150"/>
      <c r="AG415" s="150" t="s">
        <v>118</v>
      </c>
      <c r="AH415" s="150">
        <v>0</v>
      </c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  <c r="BH415" s="150"/>
    </row>
    <row r="416" spans="1:60" outlineLevel="3" x14ac:dyDescent="0.2">
      <c r="A416" s="157"/>
      <c r="B416" s="158"/>
      <c r="C416" s="185" t="s">
        <v>517</v>
      </c>
      <c r="D416" s="165"/>
      <c r="E416" s="166">
        <v>9.4600000000000009</v>
      </c>
      <c r="F416" s="160"/>
      <c r="G416" s="160"/>
      <c r="H416" s="160"/>
      <c r="I416" s="160"/>
      <c r="J416" s="160"/>
      <c r="K416" s="160"/>
      <c r="L416" s="160"/>
      <c r="M416" s="160"/>
      <c r="N416" s="159"/>
      <c r="O416" s="159"/>
      <c r="P416" s="159"/>
      <c r="Q416" s="159"/>
      <c r="R416" s="160"/>
      <c r="S416" s="160"/>
      <c r="T416" s="160"/>
      <c r="U416" s="160"/>
      <c r="V416" s="160"/>
      <c r="W416" s="160"/>
      <c r="X416" s="160"/>
      <c r="Y416" s="160"/>
      <c r="Z416" s="150"/>
      <c r="AA416" s="150"/>
      <c r="AB416" s="150"/>
      <c r="AC416" s="150"/>
      <c r="AD416" s="150"/>
      <c r="AE416" s="150"/>
      <c r="AF416" s="150"/>
      <c r="AG416" s="150" t="s">
        <v>118</v>
      </c>
      <c r="AH416" s="150">
        <v>0</v>
      </c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  <c r="BH416" s="150"/>
    </row>
    <row r="417" spans="1:60" outlineLevel="1" x14ac:dyDescent="0.2">
      <c r="A417" s="176">
        <v>8</v>
      </c>
      <c r="B417" s="177" t="s">
        <v>518</v>
      </c>
      <c r="C417" s="184" t="s">
        <v>519</v>
      </c>
      <c r="D417" s="178" t="s">
        <v>135</v>
      </c>
      <c r="E417" s="179">
        <v>115.78</v>
      </c>
      <c r="F417" s="180">
        <v>0</v>
      </c>
      <c r="G417" s="181">
        <f>ROUND(E417*F417,2)</f>
        <v>0</v>
      </c>
      <c r="H417" s="161">
        <v>0</v>
      </c>
      <c r="I417" s="160">
        <f>ROUND(E417*H417,2)</f>
        <v>0</v>
      </c>
      <c r="J417" s="161">
        <v>205</v>
      </c>
      <c r="K417" s="160">
        <f>ROUND(E417*J417,2)</f>
        <v>23734.9</v>
      </c>
      <c r="L417" s="160">
        <v>21</v>
      </c>
      <c r="M417" s="160">
        <f>G417*(1+L417/100)</f>
        <v>0</v>
      </c>
      <c r="N417" s="159">
        <v>0</v>
      </c>
      <c r="O417" s="159">
        <f>ROUND(E417*N417,2)</f>
        <v>0</v>
      </c>
      <c r="P417" s="159">
        <v>1.4E-2</v>
      </c>
      <c r="Q417" s="159">
        <f>ROUND(E417*P417,2)</f>
        <v>1.62</v>
      </c>
      <c r="R417" s="160"/>
      <c r="S417" s="160" t="s">
        <v>110</v>
      </c>
      <c r="T417" s="160" t="s">
        <v>110</v>
      </c>
      <c r="U417" s="160">
        <v>0.41</v>
      </c>
      <c r="V417" s="160">
        <f>ROUND(E417*U417,2)</f>
        <v>47.47</v>
      </c>
      <c r="W417" s="160"/>
      <c r="X417" s="160" t="s">
        <v>136</v>
      </c>
      <c r="Y417" s="160" t="s">
        <v>113</v>
      </c>
      <c r="Z417" s="150"/>
      <c r="AA417" s="150"/>
      <c r="AB417" s="150"/>
      <c r="AC417" s="150"/>
      <c r="AD417" s="150"/>
      <c r="AE417" s="150"/>
      <c r="AF417" s="150"/>
      <c r="AG417" s="150" t="s">
        <v>137</v>
      </c>
      <c r="AH417" s="150"/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  <c r="BH417" s="150"/>
    </row>
    <row r="418" spans="1:60" outlineLevel="2" x14ac:dyDescent="0.2">
      <c r="A418" s="157"/>
      <c r="B418" s="158"/>
      <c r="C418" s="185" t="s">
        <v>147</v>
      </c>
      <c r="D418" s="165"/>
      <c r="E418" s="166"/>
      <c r="F418" s="160"/>
      <c r="G418" s="160"/>
      <c r="H418" s="160"/>
      <c r="I418" s="160"/>
      <c r="J418" s="160"/>
      <c r="K418" s="160"/>
      <c r="L418" s="160"/>
      <c r="M418" s="160"/>
      <c r="N418" s="159"/>
      <c r="O418" s="159"/>
      <c r="P418" s="159"/>
      <c r="Q418" s="159"/>
      <c r="R418" s="160"/>
      <c r="S418" s="160"/>
      <c r="T418" s="160"/>
      <c r="U418" s="160"/>
      <c r="V418" s="160"/>
      <c r="W418" s="160"/>
      <c r="X418" s="160"/>
      <c r="Y418" s="160"/>
      <c r="Z418" s="150"/>
      <c r="AA418" s="150"/>
      <c r="AB418" s="150"/>
      <c r="AC418" s="150"/>
      <c r="AD418" s="150"/>
      <c r="AE418" s="150"/>
      <c r="AF418" s="150"/>
      <c r="AG418" s="150" t="s">
        <v>118</v>
      </c>
      <c r="AH418" s="150">
        <v>0</v>
      </c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  <c r="BH418" s="150"/>
    </row>
    <row r="419" spans="1:60" outlineLevel="3" x14ac:dyDescent="0.2">
      <c r="A419" s="157"/>
      <c r="B419" s="158"/>
      <c r="C419" s="185" t="s">
        <v>478</v>
      </c>
      <c r="D419" s="165"/>
      <c r="E419" s="166">
        <v>3.03</v>
      </c>
      <c r="F419" s="160"/>
      <c r="G419" s="160"/>
      <c r="H419" s="160"/>
      <c r="I419" s="160"/>
      <c r="J419" s="160"/>
      <c r="K419" s="160"/>
      <c r="L419" s="160"/>
      <c r="M419" s="160"/>
      <c r="N419" s="159"/>
      <c r="O419" s="159"/>
      <c r="P419" s="159"/>
      <c r="Q419" s="159"/>
      <c r="R419" s="160"/>
      <c r="S419" s="160"/>
      <c r="T419" s="160"/>
      <c r="U419" s="160"/>
      <c r="V419" s="160"/>
      <c r="W419" s="160"/>
      <c r="X419" s="160"/>
      <c r="Y419" s="160"/>
      <c r="Z419" s="150"/>
      <c r="AA419" s="150"/>
      <c r="AB419" s="150"/>
      <c r="AC419" s="150"/>
      <c r="AD419" s="150"/>
      <c r="AE419" s="150"/>
      <c r="AF419" s="150"/>
      <c r="AG419" s="150" t="s">
        <v>118</v>
      </c>
      <c r="AH419" s="150">
        <v>0</v>
      </c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  <c r="BH419" s="150"/>
    </row>
    <row r="420" spans="1:60" outlineLevel="3" x14ac:dyDescent="0.2">
      <c r="A420" s="157"/>
      <c r="B420" s="158"/>
      <c r="C420" s="185" t="s">
        <v>479</v>
      </c>
      <c r="D420" s="165"/>
      <c r="E420" s="166">
        <v>1.39</v>
      </c>
      <c r="F420" s="160"/>
      <c r="G420" s="160"/>
      <c r="H420" s="160"/>
      <c r="I420" s="160"/>
      <c r="J420" s="160"/>
      <c r="K420" s="160"/>
      <c r="L420" s="160"/>
      <c r="M420" s="160"/>
      <c r="N420" s="159"/>
      <c r="O420" s="159"/>
      <c r="P420" s="159"/>
      <c r="Q420" s="159"/>
      <c r="R420" s="160"/>
      <c r="S420" s="160"/>
      <c r="T420" s="160"/>
      <c r="U420" s="160"/>
      <c r="V420" s="160"/>
      <c r="W420" s="160"/>
      <c r="X420" s="160"/>
      <c r="Y420" s="160"/>
      <c r="Z420" s="150"/>
      <c r="AA420" s="150"/>
      <c r="AB420" s="150"/>
      <c r="AC420" s="150"/>
      <c r="AD420" s="150"/>
      <c r="AE420" s="150"/>
      <c r="AF420" s="150"/>
      <c r="AG420" s="150" t="s">
        <v>118</v>
      </c>
      <c r="AH420" s="150">
        <v>0</v>
      </c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  <c r="BG420" s="150"/>
      <c r="BH420" s="150"/>
    </row>
    <row r="421" spans="1:60" outlineLevel="3" x14ac:dyDescent="0.2">
      <c r="A421" s="157"/>
      <c r="B421" s="158"/>
      <c r="C421" s="185" t="s">
        <v>480</v>
      </c>
      <c r="D421" s="165"/>
      <c r="E421" s="166">
        <v>2.14</v>
      </c>
      <c r="F421" s="160"/>
      <c r="G421" s="160"/>
      <c r="H421" s="160"/>
      <c r="I421" s="160"/>
      <c r="J421" s="160"/>
      <c r="K421" s="160"/>
      <c r="L421" s="160"/>
      <c r="M421" s="160"/>
      <c r="N421" s="159"/>
      <c r="O421" s="159"/>
      <c r="P421" s="159"/>
      <c r="Q421" s="159"/>
      <c r="R421" s="160"/>
      <c r="S421" s="160"/>
      <c r="T421" s="160"/>
      <c r="U421" s="160"/>
      <c r="V421" s="160"/>
      <c r="W421" s="160"/>
      <c r="X421" s="160"/>
      <c r="Y421" s="160"/>
      <c r="Z421" s="150"/>
      <c r="AA421" s="150"/>
      <c r="AB421" s="150"/>
      <c r="AC421" s="150"/>
      <c r="AD421" s="150"/>
      <c r="AE421" s="150"/>
      <c r="AF421" s="150"/>
      <c r="AG421" s="150" t="s">
        <v>118</v>
      </c>
      <c r="AH421" s="150">
        <v>0</v>
      </c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  <c r="BH421" s="150"/>
    </row>
    <row r="422" spans="1:60" outlineLevel="3" x14ac:dyDescent="0.2">
      <c r="A422" s="157"/>
      <c r="B422" s="158"/>
      <c r="C422" s="185" t="s">
        <v>481</v>
      </c>
      <c r="D422" s="165"/>
      <c r="E422" s="166">
        <v>43.25</v>
      </c>
      <c r="F422" s="160"/>
      <c r="G422" s="160"/>
      <c r="H422" s="160"/>
      <c r="I422" s="160"/>
      <c r="J422" s="160"/>
      <c r="K422" s="160"/>
      <c r="L422" s="160"/>
      <c r="M422" s="160"/>
      <c r="N422" s="159"/>
      <c r="O422" s="159"/>
      <c r="P422" s="159"/>
      <c r="Q422" s="159"/>
      <c r="R422" s="160"/>
      <c r="S422" s="160"/>
      <c r="T422" s="160"/>
      <c r="U422" s="160"/>
      <c r="V422" s="160"/>
      <c r="W422" s="160"/>
      <c r="X422" s="160"/>
      <c r="Y422" s="160"/>
      <c r="Z422" s="150"/>
      <c r="AA422" s="150"/>
      <c r="AB422" s="150"/>
      <c r="AC422" s="150"/>
      <c r="AD422" s="150"/>
      <c r="AE422" s="150"/>
      <c r="AF422" s="150"/>
      <c r="AG422" s="150" t="s">
        <v>118</v>
      </c>
      <c r="AH422" s="150">
        <v>0</v>
      </c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  <c r="BH422" s="150"/>
    </row>
    <row r="423" spans="1:60" outlineLevel="3" x14ac:dyDescent="0.2">
      <c r="A423" s="157"/>
      <c r="B423" s="158"/>
      <c r="C423" s="185" t="s">
        <v>144</v>
      </c>
      <c r="D423" s="165"/>
      <c r="E423" s="166"/>
      <c r="F423" s="160"/>
      <c r="G423" s="160"/>
      <c r="H423" s="160"/>
      <c r="I423" s="160"/>
      <c r="J423" s="160"/>
      <c r="K423" s="160"/>
      <c r="L423" s="160"/>
      <c r="M423" s="160"/>
      <c r="N423" s="159"/>
      <c r="O423" s="159"/>
      <c r="P423" s="159"/>
      <c r="Q423" s="159"/>
      <c r="R423" s="160"/>
      <c r="S423" s="160"/>
      <c r="T423" s="160"/>
      <c r="U423" s="160"/>
      <c r="V423" s="160"/>
      <c r="W423" s="160"/>
      <c r="X423" s="160"/>
      <c r="Y423" s="160"/>
      <c r="Z423" s="150"/>
      <c r="AA423" s="150"/>
      <c r="AB423" s="150"/>
      <c r="AC423" s="150"/>
      <c r="AD423" s="150"/>
      <c r="AE423" s="150"/>
      <c r="AF423" s="150"/>
      <c r="AG423" s="150" t="s">
        <v>118</v>
      </c>
      <c r="AH423" s="150">
        <v>0</v>
      </c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  <c r="BH423" s="150"/>
    </row>
    <row r="424" spans="1:60" outlineLevel="3" x14ac:dyDescent="0.2">
      <c r="A424" s="157"/>
      <c r="B424" s="158"/>
      <c r="C424" s="185" t="s">
        <v>283</v>
      </c>
      <c r="D424" s="165"/>
      <c r="E424" s="166"/>
      <c r="F424" s="160"/>
      <c r="G424" s="160"/>
      <c r="H424" s="160"/>
      <c r="I424" s="160"/>
      <c r="J424" s="160"/>
      <c r="K424" s="160"/>
      <c r="L424" s="160"/>
      <c r="M424" s="160"/>
      <c r="N424" s="159"/>
      <c r="O424" s="159"/>
      <c r="P424" s="159"/>
      <c r="Q424" s="159"/>
      <c r="R424" s="160"/>
      <c r="S424" s="160"/>
      <c r="T424" s="160"/>
      <c r="U424" s="160"/>
      <c r="V424" s="160"/>
      <c r="W424" s="160"/>
      <c r="X424" s="160"/>
      <c r="Y424" s="160"/>
      <c r="Z424" s="150"/>
      <c r="AA424" s="150"/>
      <c r="AB424" s="150"/>
      <c r="AC424" s="150"/>
      <c r="AD424" s="150"/>
      <c r="AE424" s="150"/>
      <c r="AF424" s="150"/>
      <c r="AG424" s="150" t="s">
        <v>118</v>
      </c>
      <c r="AH424" s="150">
        <v>0</v>
      </c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  <c r="BG424" s="150"/>
      <c r="BH424" s="150"/>
    </row>
    <row r="425" spans="1:60" outlineLevel="3" x14ac:dyDescent="0.2">
      <c r="A425" s="157"/>
      <c r="B425" s="158"/>
      <c r="C425" s="185" t="s">
        <v>482</v>
      </c>
      <c r="D425" s="165"/>
      <c r="E425" s="166">
        <v>30.87</v>
      </c>
      <c r="F425" s="160"/>
      <c r="G425" s="160"/>
      <c r="H425" s="160"/>
      <c r="I425" s="160"/>
      <c r="J425" s="160"/>
      <c r="K425" s="160"/>
      <c r="L425" s="160"/>
      <c r="M425" s="160"/>
      <c r="N425" s="159"/>
      <c r="O425" s="159"/>
      <c r="P425" s="159"/>
      <c r="Q425" s="159"/>
      <c r="R425" s="160"/>
      <c r="S425" s="160"/>
      <c r="T425" s="160"/>
      <c r="U425" s="160"/>
      <c r="V425" s="160"/>
      <c r="W425" s="160"/>
      <c r="X425" s="160"/>
      <c r="Y425" s="160"/>
      <c r="Z425" s="150"/>
      <c r="AA425" s="150"/>
      <c r="AB425" s="150"/>
      <c r="AC425" s="150"/>
      <c r="AD425" s="150"/>
      <c r="AE425" s="150"/>
      <c r="AF425" s="150"/>
      <c r="AG425" s="150" t="s">
        <v>118</v>
      </c>
      <c r="AH425" s="150">
        <v>0</v>
      </c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  <c r="BH425" s="150"/>
    </row>
    <row r="426" spans="1:60" outlineLevel="3" x14ac:dyDescent="0.2">
      <c r="A426" s="157"/>
      <c r="B426" s="158"/>
      <c r="C426" s="185" t="s">
        <v>483</v>
      </c>
      <c r="D426" s="165"/>
      <c r="E426" s="166">
        <v>15.33</v>
      </c>
      <c r="F426" s="160"/>
      <c r="G426" s="160"/>
      <c r="H426" s="160"/>
      <c r="I426" s="160"/>
      <c r="J426" s="160"/>
      <c r="K426" s="160"/>
      <c r="L426" s="160"/>
      <c r="M426" s="160"/>
      <c r="N426" s="159"/>
      <c r="O426" s="159"/>
      <c r="P426" s="159"/>
      <c r="Q426" s="159"/>
      <c r="R426" s="160"/>
      <c r="S426" s="160"/>
      <c r="T426" s="160"/>
      <c r="U426" s="160"/>
      <c r="V426" s="160"/>
      <c r="W426" s="160"/>
      <c r="X426" s="160"/>
      <c r="Y426" s="160"/>
      <c r="Z426" s="150"/>
      <c r="AA426" s="150"/>
      <c r="AB426" s="150"/>
      <c r="AC426" s="150"/>
      <c r="AD426" s="150"/>
      <c r="AE426" s="150"/>
      <c r="AF426" s="150"/>
      <c r="AG426" s="150" t="s">
        <v>118</v>
      </c>
      <c r="AH426" s="150">
        <v>0</v>
      </c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  <c r="BH426" s="150"/>
    </row>
    <row r="427" spans="1:60" outlineLevel="3" x14ac:dyDescent="0.2">
      <c r="A427" s="157"/>
      <c r="B427" s="158"/>
      <c r="C427" s="185" t="s">
        <v>520</v>
      </c>
      <c r="D427" s="165"/>
      <c r="E427" s="166">
        <v>15.27</v>
      </c>
      <c r="F427" s="160"/>
      <c r="G427" s="160"/>
      <c r="H427" s="160"/>
      <c r="I427" s="160"/>
      <c r="J427" s="160"/>
      <c r="K427" s="160"/>
      <c r="L427" s="160"/>
      <c r="M427" s="160"/>
      <c r="N427" s="159"/>
      <c r="O427" s="159"/>
      <c r="P427" s="159"/>
      <c r="Q427" s="159"/>
      <c r="R427" s="160"/>
      <c r="S427" s="160"/>
      <c r="T427" s="160"/>
      <c r="U427" s="160"/>
      <c r="V427" s="160"/>
      <c r="W427" s="160"/>
      <c r="X427" s="160"/>
      <c r="Y427" s="160"/>
      <c r="Z427" s="150"/>
      <c r="AA427" s="150"/>
      <c r="AB427" s="150"/>
      <c r="AC427" s="150"/>
      <c r="AD427" s="150"/>
      <c r="AE427" s="150"/>
      <c r="AF427" s="150"/>
      <c r="AG427" s="150" t="s">
        <v>118</v>
      </c>
      <c r="AH427" s="150">
        <v>0</v>
      </c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  <c r="BH427" s="150"/>
    </row>
    <row r="428" spans="1:60" outlineLevel="3" x14ac:dyDescent="0.2">
      <c r="A428" s="157"/>
      <c r="B428" s="158"/>
      <c r="C428" s="185" t="s">
        <v>144</v>
      </c>
      <c r="D428" s="165"/>
      <c r="E428" s="166"/>
      <c r="F428" s="160"/>
      <c r="G428" s="160"/>
      <c r="H428" s="160"/>
      <c r="I428" s="160"/>
      <c r="J428" s="160"/>
      <c r="K428" s="160"/>
      <c r="L428" s="160"/>
      <c r="M428" s="160"/>
      <c r="N428" s="159"/>
      <c r="O428" s="159"/>
      <c r="P428" s="159"/>
      <c r="Q428" s="159"/>
      <c r="R428" s="160"/>
      <c r="S428" s="160"/>
      <c r="T428" s="160"/>
      <c r="U428" s="160"/>
      <c r="V428" s="160"/>
      <c r="W428" s="160"/>
      <c r="X428" s="160"/>
      <c r="Y428" s="160"/>
      <c r="Z428" s="150"/>
      <c r="AA428" s="150"/>
      <c r="AB428" s="150"/>
      <c r="AC428" s="150"/>
      <c r="AD428" s="150"/>
      <c r="AE428" s="150"/>
      <c r="AF428" s="150"/>
      <c r="AG428" s="150" t="s">
        <v>118</v>
      </c>
      <c r="AH428" s="150">
        <v>0</v>
      </c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  <c r="BH428" s="150"/>
    </row>
    <row r="429" spans="1:60" outlineLevel="3" x14ac:dyDescent="0.2">
      <c r="A429" s="157"/>
      <c r="B429" s="158"/>
      <c r="C429" s="185" t="s">
        <v>424</v>
      </c>
      <c r="D429" s="165"/>
      <c r="E429" s="166"/>
      <c r="F429" s="160"/>
      <c r="G429" s="160"/>
      <c r="H429" s="160"/>
      <c r="I429" s="160"/>
      <c r="J429" s="160"/>
      <c r="K429" s="160"/>
      <c r="L429" s="160"/>
      <c r="M429" s="160"/>
      <c r="N429" s="159"/>
      <c r="O429" s="159"/>
      <c r="P429" s="159"/>
      <c r="Q429" s="159"/>
      <c r="R429" s="160"/>
      <c r="S429" s="160"/>
      <c r="T429" s="160"/>
      <c r="U429" s="160"/>
      <c r="V429" s="160"/>
      <c r="W429" s="160"/>
      <c r="X429" s="160"/>
      <c r="Y429" s="160"/>
      <c r="Z429" s="150"/>
      <c r="AA429" s="150"/>
      <c r="AB429" s="150"/>
      <c r="AC429" s="150"/>
      <c r="AD429" s="150"/>
      <c r="AE429" s="150"/>
      <c r="AF429" s="150"/>
      <c r="AG429" s="150" t="s">
        <v>118</v>
      </c>
      <c r="AH429" s="150">
        <v>0</v>
      </c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  <c r="BH429" s="150"/>
    </row>
    <row r="430" spans="1:60" outlineLevel="3" x14ac:dyDescent="0.2">
      <c r="A430" s="157"/>
      <c r="B430" s="158"/>
      <c r="C430" s="185" t="s">
        <v>500</v>
      </c>
      <c r="D430" s="165"/>
      <c r="E430" s="166">
        <v>4.5</v>
      </c>
      <c r="F430" s="160"/>
      <c r="G430" s="160"/>
      <c r="H430" s="160"/>
      <c r="I430" s="160"/>
      <c r="J430" s="160"/>
      <c r="K430" s="160"/>
      <c r="L430" s="160"/>
      <c r="M430" s="160"/>
      <c r="N430" s="159"/>
      <c r="O430" s="159"/>
      <c r="P430" s="159"/>
      <c r="Q430" s="159"/>
      <c r="R430" s="160"/>
      <c r="S430" s="160"/>
      <c r="T430" s="160"/>
      <c r="U430" s="160"/>
      <c r="V430" s="160"/>
      <c r="W430" s="160"/>
      <c r="X430" s="160"/>
      <c r="Y430" s="160"/>
      <c r="Z430" s="150"/>
      <c r="AA430" s="150"/>
      <c r="AB430" s="150"/>
      <c r="AC430" s="150"/>
      <c r="AD430" s="150"/>
      <c r="AE430" s="150"/>
      <c r="AF430" s="150"/>
      <c r="AG430" s="150" t="s">
        <v>118</v>
      </c>
      <c r="AH430" s="150">
        <v>0</v>
      </c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  <c r="BG430" s="150"/>
      <c r="BH430" s="150"/>
    </row>
    <row r="431" spans="1:60" ht="22.5" outlineLevel="1" x14ac:dyDescent="0.2">
      <c r="A431" s="176">
        <v>9</v>
      </c>
      <c r="B431" s="177" t="s">
        <v>521</v>
      </c>
      <c r="C431" s="184" t="s">
        <v>522</v>
      </c>
      <c r="D431" s="178" t="s">
        <v>135</v>
      </c>
      <c r="E431" s="179">
        <v>180.23</v>
      </c>
      <c r="F431" s="180">
        <v>0</v>
      </c>
      <c r="G431" s="181">
        <f>ROUND(E431*F431,2)</f>
        <v>0</v>
      </c>
      <c r="H431" s="161">
        <v>0</v>
      </c>
      <c r="I431" s="160">
        <f>ROUND(E431*H431,2)</f>
        <v>0</v>
      </c>
      <c r="J431" s="161">
        <v>514</v>
      </c>
      <c r="K431" s="160">
        <f>ROUND(E431*J431,2)</f>
        <v>92638.22</v>
      </c>
      <c r="L431" s="160">
        <v>21</v>
      </c>
      <c r="M431" s="160">
        <f>G431*(1+L431/100)</f>
        <v>0</v>
      </c>
      <c r="N431" s="159">
        <v>4.0000000000000003E-5</v>
      </c>
      <c r="O431" s="159">
        <f>ROUND(E431*N431,2)</f>
        <v>0.01</v>
      </c>
      <c r="P431" s="159">
        <v>0</v>
      </c>
      <c r="Q431" s="159">
        <f>ROUND(E431*P431,2)</f>
        <v>0</v>
      </c>
      <c r="R431" s="160"/>
      <c r="S431" s="160" t="s">
        <v>128</v>
      </c>
      <c r="T431" s="160" t="s">
        <v>110</v>
      </c>
      <c r="U431" s="160">
        <v>0.94099999999999995</v>
      </c>
      <c r="V431" s="160">
        <f>ROUND(E431*U431,2)</f>
        <v>169.6</v>
      </c>
      <c r="W431" s="160"/>
      <c r="X431" s="160" t="s">
        <v>136</v>
      </c>
      <c r="Y431" s="160" t="s">
        <v>113</v>
      </c>
      <c r="Z431" s="150"/>
      <c r="AA431" s="150"/>
      <c r="AB431" s="150"/>
      <c r="AC431" s="150"/>
      <c r="AD431" s="150"/>
      <c r="AE431" s="150"/>
      <c r="AF431" s="150"/>
      <c r="AG431" s="150" t="s">
        <v>137</v>
      </c>
      <c r="AH431" s="150"/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  <c r="BH431" s="150"/>
    </row>
    <row r="432" spans="1:60" outlineLevel="2" x14ac:dyDescent="0.2">
      <c r="A432" s="157"/>
      <c r="B432" s="158"/>
      <c r="C432" s="185" t="s">
        <v>477</v>
      </c>
      <c r="D432" s="165"/>
      <c r="E432" s="166"/>
      <c r="F432" s="160"/>
      <c r="G432" s="160"/>
      <c r="H432" s="160"/>
      <c r="I432" s="160"/>
      <c r="J432" s="160"/>
      <c r="K432" s="160"/>
      <c r="L432" s="160"/>
      <c r="M432" s="160"/>
      <c r="N432" s="159"/>
      <c r="O432" s="159"/>
      <c r="P432" s="159"/>
      <c r="Q432" s="159"/>
      <c r="R432" s="160"/>
      <c r="S432" s="160"/>
      <c r="T432" s="160"/>
      <c r="U432" s="160"/>
      <c r="V432" s="160"/>
      <c r="W432" s="160"/>
      <c r="X432" s="160"/>
      <c r="Y432" s="160"/>
      <c r="Z432" s="150"/>
      <c r="AA432" s="150"/>
      <c r="AB432" s="150"/>
      <c r="AC432" s="150"/>
      <c r="AD432" s="150"/>
      <c r="AE432" s="150"/>
      <c r="AF432" s="150"/>
      <c r="AG432" s="150" t="s">
        <v>118</v>
      </c>
      <c r="AH432" s="150">
        <v>0</v>
      </c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  <c r="BH432" s="150"/>
    </row>
    <row r="433" spans="1:60" outlineLevel="3" x14ac:dyDescent="0.2">
      <c r="A433" s="157"/>
      <c r="B433" s="158"/>
      <c r="C433" s="185" t="s">
        <v>147</v>
      </c>
      <c r="D433" s="165"/>
      <c r="E433" s="166"/>
      <c r="F433" s="160"/>
      <c r="G433" s="160"/>
      <c r="H433" s="160"/>
      <c r="I433" s="160"/>
      <c r="J433" s="160"/>
      <c r="K433" s="160"/>
      <c r="L433" s="160"/>
      <c r="M433" s="160"/>
      <c r="N433" s="159"/>
      <c r="O433" s="159"/>
      <c r="P433" s="159"/>
      <c r="Q433" s="159"/>
      <c r="R433" s="160"/>
      <c r="S433" s="160"/>
      <c r="T433" s="160"/>
      <c r="U433" s="160"/>
      <c r="V433" s="160"/>
      <c r="W433" s="160"/>
      <c r="X433" s="160"/>
      <c r="Y433" s="160"/>
      <c r="Z433" s="150"/>
      <c r="AA433" s="150"/>
      <c r="AB433" s="150"/>
      <c r="AC433" s="150"/>
      <c r="AD433" s="150"/>
      <c r="AE433" s="150"/>
      <c r="AF433" s="150"/>
      <c r="AG433" s="150" t="s">
        <v>118</v>
      </c>
      <c r="AH433" s="150">
        <v>0</v>
      </c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  <c r="BH433" s="150"/>
    </row>
    <row r="434" spans="1:60" outlineLevel="3" x14ac:dyDescent="0.2">
      <c r="A434" s="157"/>
      <c r="B434" s="158"/>
      <c r="C434" s="185" t="s">
        <v>478</v>
      </c>
      <c r="D434" s="165"/>
      <c r="E434" s="166">
        <v>3.03</v>
      </c>
      <c r="F434" s="160"/>
      <c r="G434" s="160"/>
      <c r="H434" s="160"/>
      <c r="I434" s="160"/>
      <c r="J434" s="160"/>
      <c r="K434" s="160"/>
      <c r="L434" s="160"/>
      <c r="M434" s="160"/>
      <c r="N434" s="159"/>
      <c r="O434" s="159"/>
      <c r="P434" s="159"/>
      <c r="Q434" s="159"/>
      <c r="R434" s="160"/>
      <c r="S434" s="160"/>
      <c r="T434" s="160"/>
      <c r="U434" s="160"/>
      <c r="V434" s="160"/>
      <c r="W434" s="160"/>
      <c r="X434" s="160"/>
      <c r="Y434" s="160"/>
      <c r="Z434" s="150"/>
      <c r="AA434" s="150"/>
      <c r="AB434" s="150"/>
      <c r="AC434" s="150"/>
      <c r="AD434" s="150"/>
      <c r="AE434" s="150"/>
      <c r="AF434" s="150"/>
      <c r="AG434" s="150" t="s">
        <v>118</v>
      </c>
      <c r="AH434" s="150">
        <v>0</v>
      </c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  <c r="BH434" s="150"/>
    </row>
    <row r="435" spans="1:60" outlineLevel="3" x14ac:dyDescent="0.2">
      <c r="A435" s="157"/>
      <c r="B435" s="158"/>
      <c r="C435" s="185" t="s">
        <v>479</v>
      </c>
      <c r="D435" s="165"/>
      <c r="E435" s="166">
        <v>1.39</v>
      </c>
      <c r="F435" s="160"/>
      <c r="G435" s="160"/>
      <c r="H435" s="160"/>
      <c r="I435" s="160"/>
      <c r="J435" s="160"/>
      <c r="K435" s="160"/>
      <c r="L435" s="160"/>
      <c r="M435" s="160"/>
      <c r="N435" s="159"/>
      <c r="O435" s="159"/>
      <c r="P435" s="159"/>
      <c r="Q435" s="159"/>
      <c r="R435" s="160"/>
      <c r="S435" s="160"/>
      <c r="T435" s="160"/>
      <c r="U435" s="160"/>
      <c r="V435" s="160"/>
      <c r="W435" s="160"/>
      <c r="X435" s="160"/>
      <c r="Y435" s="160"/>
      <c r="Z435" s="150"/>
      <c r="AA435" s="150"/>
      <c r="AB435" s="150"/>
      <c r="AC435" s="150"/>
      <c r="AD435" s="150"/>
      <c r="AE435" s="150"/>
      <c r="AF435" s="150"/>
      <c r="AG435" s="150" t="s">
        <v>118</v>
      </c>
      <c r="AH435" s="150">
        <v>0</v>
      </c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  <c r="BH435" s="150"/>
    </row>
    <row r="436" spans="1:60" outlineLevel="3" x14ac:dyDescent="0.2">
      <c r="A436" s="157"/>
      <c r="B436" s="158"/>
      <c r="C436" s="185" t="s">
        <v>480</v>
      </c>
      <c r="D436" s="165"/>
      <c r="E436" s="166">
        <v>2.14</v>
      </c>
      <c r="F436" s="160"/>
      <c r="G436" s="160"/>
      <c r="H436" s="160"/>
      <c r="I436" s="160"/>
      <c r="J436" s="160"/>
      <c r="K436" s="160"/>
      <c r="L436" s="160"/>
      <c r="M436" s="160"/>
      <c r="N436" s="159"/>
      <c r="O436" s="159"/>
      <c r="P436" s="159"/>
      <c r="Q436" s="159"/>
      <c r="R436" s="160"/>
      <c r="S436" s="160"/>
      <c r="T436" s="160"/>
      <c r="U436" s="160"/>
      <c r="V436" s="160"/>
      <c r="W436" s="160"/>
      <c r="X436" s="160"/>
      <c r="Y436" s="160"/>
      <c r="Z436" s="150"/>
      <c r="AA436" s="150"/>
      <c r="AB436" s="150"/>
      <c r="AC436" s="150"/>
      <c r="AD436" s="150"/>
      <c r="AE436" s="150"/>
      <c r="AF436" s="150"/>
      <c r="AG436" s="150" t="s">
        <v>118</v>
      </c>
      <c r="AH436" s="150">
        <v>0</v>
      </c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  <c r="BH436" s="150"/>
    </row>
    <row r="437" spans="1:60" outlineLevel="3" x14ac:dyDescent="0.2">
      <c r="A437" s="157"/>
      <c r="B437" s="158"/>
      <c r="C437" s="185" t="s">
        <v>481</v>
      </c>
      <c r="D437" s="165"/>
      <c r="E437" s="166">
        <v>43.25</v>
      </c>
      <c r="F437" s="160"/>
      <c r="G437" s="160"/>
      <c r="H437" s="160"/>
      <c r="I437" s="160"/>
      <c r="J437" s="160"/>
      <c r="K437" s="160"/>
      <c r="L437" s="160"/>
      <c r="M437" s="160"/>
      <c r="N437" s="159"/>
      <c r="O437" s="159"/>
      <c r="P437" s="159"/>
      <c r="Q437" s="159"/>
      <c r="R437" s="160"/>
      <c r="S437" s="160"/>
      <c r="T437" s="160"/>
      <c r="U437" s="160"/>
      <c r="V437" s="160"/>
      <c r="W437" s="160"/>
      <c r="X437" s="160"/>
      <c r="Y437" s="160"/>
      <c r="Z437" s="150"/>
      <c r="AA437" s="150"/>
      <c r="AB437" s="150"/>
      <c r="AC437" s="150"/>
      <c r="AD437" s="150"/>
      <c r="AE437" s="150"/>
      <c r="AF437" s="150"/>
      <c r="AG437" s="150" t="s">
        <v>118</v>
      </c>
      <c r="AH437" s="150">
        <v>0</v>
      </c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  <c r="BH437" s="150"/>
    </row>
    <row r="438" spans="1:60" outlineLevel="3" x14ac:dyDescent="0.2">
      <c r="A438" s="157"/>
      <c r="B438" s="158"/>
      <c r="C438" s="185" t="s">
        <v>144</v>
      </c>
      <c r="D438" s="165"/>
      <c r="E438" s="166"/>
      <c r="F438" s="160"/>
      <c r="G438" s="160"/>
      <c r="H438" s="160"/>
      <c r="I438" s="160"/>
      <c r="J438" s="160"/>
      <c r="K438" s="160"/>
      <c r="L438" s="160"/>
      <c r="M438" s="160"/>
      <c r="N438" s="159"/>
      <c r="O438" s="159"/>
      <c r="P438" s="159"/>
      <c r="Q438" s="159"/>
      <c r="R438" s="160"/>
      <c r="S438" s="160"/>
      <c r="T438" s="160"/>
      <c r="U438" s="160"/>
      <c r="V438" s="160"/>
      <c r="W438" s="160"/>
      <c r="X438" s="160"/>
      <c r="Y438" s="160"/>
      <c r="Z438" s="150"/>
      <c r="AA438" s="150"/>
      <c r="AB438" s="150"/>
      <c r="AC438" s="150"/>
      <c r="AD438" s="150"/>
      <c r="AE438" s="150"/>
      <c r="AF438" s="150"/>
      <c r="AG438" s="150" t="s">
        <v>118</v>
      </c>
      <c r="AH438" s="150">
        <v>0</v>
      </c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  <c r="BH438" s="150"/>
    </row>
    <row r="439" spans="1:60" outlineLevel="3" x14ac:dyDescent="0.2">
      <c r="A439" s="157"/>
      <c r="B439" s="158"/>
      <c r="C439" s="185" t="s">
        <v>283</v>
      </c>
      <c r="D439" s="165"/>
      <c r="E439" s="166"/>
      <c r="F439" s="160"/>
      <c r="G439" s="160"/>
      <c r="H439" s="160"/>
      <c r="I439" s="160"/>
      <c r="J439" s="160"/>
      <c r="K439" s="160"/>
      <c r="L439" s="160"/>
      <c r="M439" s="160"/>
      <c r="N439" s="159"/>
      <c r="O439" s="159"/>
      <c r="P439" s="159"/>
      <c r="Q439" s="159"/>
      <c r="R439" s="160"/>
      <c r="S439" s="160"/>
      <c r="T439" s="160"/>
      <c r="U439" s="160"/>
      <c r="V439" s="160"/>
      <c r="W439" s="160"/>
      <c r="X439" s="160"/>
      <c r="Y439" s="160"/>
      <c r="Z439" s="150"/>
      <c r="AA439" s="150"/>
      <c r="AB439" s="150"/>
      <c r="AC439" s="150"/>
      <c r="AD439" s="150"/>
      <c r="AE439" s="150"/>
      <c r="AF439" s="150"/>
      <c r="AG439" s="150" t="s">
        <v>118</v>
      </c>
      <c r="AH439" s="150">
        <v>0</v>
      </c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  <c r="BH439" s="150"/>
    </row>
    <row r="440" spans="1:60" outlineLevel="3" x14ac:dyDescent="0.2">
      <c r="A440" s="157"/>
      <c r="B440" s="158"/>
      <c r="C440" s="185" t="s">
        <v>482</v>
      </c>
      <c r="D440" s="165"/>
      <c r="E440" s="166">
        <v>30.87</v>
      </c>
      <c r="F440" s="160"/>
      <c r="G440" s="160"/>
      <c r="H440" s="160"/>
      <c r="I440" s="160"/>
      <c r="J440" s="160"/>
      <c r="K440" s="160"/>
      <c r="L440" s="160"/>
      <c r="M440" s="160"/>
      <c r="N440" s="159"/>
      <c r="O440" s="159"/>
      <c r="P440" s="159"/>
      <c r="Q440" s="159"/>
      <c r="R440" s="160"/>
      <c r="S440" s="160"/>
      <c r="T440" s="160"/>
      <c r="U440" s="160"/>
      <c r="V440" s="160"/>
      <c r="W440" s="160"/>
      <c r="X440" s="160"/>
      <c r="Y440" s="160"/>
      <c r="Z440" s="150"/>
      <c r="AA440" s="150"/>
      <c r="AB440" s="150"/>
      <c r="AC440" s="150"/>
      <c r="AD440" s="150"/>
      <c r="AE440" s="150"/>
      <c r="AF440" s="150"/>
      <c r="AG440" s="150" t="s">
        <v>118</v>
      </c>
      <c r="AH440" s="150">
        <v>0</v>
      </c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  <c r="BH440" s="150"/>
    </row>
    <row r="441" spans="1:60" outlineLevel="3" x14ac:dyDescent="0.2">
      <c r="A441" s="157"/>
      <c r="B441" s="158"/>
      <c r="C441" s="185" t="s">
        <v>483</v>
      </c>
      <c r="D441" s="165"/>
      <c r="E441" s="166">
        <v>15.33</v>
      </c>
      <c r="F441" s="160"/>
      <c r="G441" s="160"/>
      <c r="H441" s="160"/>
      <c r="I441" s="160"/>
      <c r="J441" s="160"/>
      <c r="K441" s="160"/>
      <c r="L441" s="160"/>
      <c r="M441" s="160"/>
      <c r="N441" s="159"/>
      <c r="O441" s="159"/>
      <c r="P441" s="159"/>
      <c r="Q441" s="159"/>
      <c r="R441" s="160"/>
      <c r="S441" s="160"/>
      <c r="T441" s="160"/>
      <c r="U441" s="160"/>
      <c r="V441" s="160"/>
      <c r="W441" s="160"/>
      <c r="X441" s="160"/>
      <c r="Y441" s="160"/>
      <c r="Z441" s="150"/>
      <c r="AA441" s="150"/>
      <c r="AB441" s="150"/>
      <c r="AC441" s="150"/>
      <c r="AD441" s="150"/>
      <c r="AE441" s="150"/>
      <c r="AF441" s="150"/>
      <c r="AG441" s="150" t="s">
        <v>118</v>
      </c>
      <c r="AH441" s="150">
        <v>0</v>
      </c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  <c r="BH441" s="150"/>
    </row>
    <row r="442" spans="1:60" outlineLevel="3" x14ac:dyDescent="0.2">
      <c r="A442" s="157"/>
      <c r="B442" s="158"/>
      <c r="C442" s="185" t="s">
        <v>484</v>
      </c>
      <c r="D442" s="165"/>
      <c r="E442" s="166">
        <v>6</v>
      </c>
      <c r="F442" s="160"/>
      <c r="G442" s="160"/>
      <c r="H442" s="160"/>
      <c r="I442" s="160"/>
      <c r="J442" s="160"/>
      <c r="K442" s="160"/>
      <c r="L442" s="160"/>
      <c r="M442" s="160"/>
      <c r="N442" s="159"/>
      <c r="O442" s="159"/>
      <c r="P442" s="159"/>
      <c r="Q442" s="159"/>
      <c r="R442" s="160"/>
      <c r="S442" s="160"/>
      <c r="T442" s="160"/>
      <c r="U442" s="160"/>
      <c r="V442" s="160"/>
      <c r="W442" s="160"/>
      <c r="X442" s="160"/>
      <c r="Y442" s="160"/>
      <c r="Z442" s="150"/>
      <c r="AA442" s="150"/>
      <c r="AB442" s="150"/>
      <c r="AC442" s="150"/>
      <c r="AD442" s="150"/>
      <c r="AE442" s="150"/>
      <c r="AF442" s="150"/>
      <c r="AG442" s="150" t="s">
        <v>118</v>
      </c>
      <c r="AH442" s="150">
        <v>0</v>
      </c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  <c r="BH442" s="150"/>
    </row>
    <row r="443" spans="1:60" outlineLevel="3" x14ac:dyDescent="0.2">
      <c r="A443" s="157"/>
      <c r="B443" s="158"/>
      <c r="C443" s="185" t="s">
        <v>144</v>
      </c>
      <c r="D443" s="165"/>
      <c r="E443" s="166"/>
      <c r="F443" s="160"/>
      <c r="G443" s="160"/>
      <c r="H443" s="160"/>
      <c r="I443" s="160"/>
      <c r="J443" s="160"/>
      <c r="K443" s="160"/>
      <c r="L443" s="160"/>
      <c r="M443" s="160"/>
      <c r="N443" s="159"/>
      <c r="O443" s="159"/>
      <c r="P443" s="159"/>
      <c r="Q443" s="159"/>
      <c r="R443" s="160"/>
      <c r="S443" s="160"/>
      <c r="T443" s="160"/>
      <c r="U443" s="160"/>
      <c r="V443" s="160"/>
      <c r="W443" s="160"/>
      <c r="X443" s="160"/>
      <c r="Y443" s="160"/>
      <c r="Z443" s="150"/>
      <c r="AA443" s="150"/>
      <c r="AB443" s="150"/>
      <c r="AC443" s="150"/>
      <c r="AD443" s="150"/>
      <c r="AE443" s="150"/>
      <c r="AF443" s="150"/>
      <c r="AG443" s="150" t="s">
        <v>118</v>
      </c>
      <c r="AH443" s="150">
        <v>0</v>
      </c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  <c r="BH443" s="150"/>
    </row>
    <row r="444" spans="1:60" outlineLevel="3" x14ac:dyDescent="0.2">
      <c r="A444" s="157"/>
      <c r="B444" s="158"/>
      <c r="C444" s="185" t="s">
        <v>308</v>
      </c>
      <c r="D444" s="165"/>
      <c r="E444" s="166"/>
      <c r="F444" s="160"/>
      <c r="G444" s="160"/>
      <c r="H444" s="160"/>
      <c r="I444" s="160"/>
      <c r="J444" s="160"/>
      <c r="K444" s="160"/>
      <c r="L444" s="160"/>
      <c r="M444" s="160"/>
      <c r="N444" s="159"/>
      <c r="O444" s="159"/>
      <c r="P444" s="159"/>
      <c r="Q444" s="159"/>
      <c r="R444" s="160"/>
      <c r="S444" s="160"/>
      <c r="T444" s="160"/>
      <c r="U444" s="160"/>
      <c r="V444" s="160"/>
      <c r="W444" s="160"/>
      <c r="X444" s="160"/>
      <c r="Y444" s="160"/>
      <c r="Z444" s="150"/>
      <c r="AA444" s="150"/>
      <c r="AB444" s="150"/>
      <c r="AC444" s="150"/>
      <c r="AD444" s="150"/>
      <c r="AE444" s="150"/>
      <c r="AF444" s="150"/>
      <c r="AG444" s="150" t="s">
        <v>118</v>
      </c>
      <c r="AH444" s="150">
        <v>0</v>
      </c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  <c r="BH444" s="150"/>
    </row>
    <row r="445" spans="1:60" outlineLevel="3" x14ac:dyDescent="0.2">
      <c r="A445" s="157"/>
      <c r="B445" s="158"/>
      <c r="C445" s="185" t="s">
        <v>485</v>
      </c>
      <c r="D445" s="165"/>
      <c r="E445" s="166">
        <v>9.59</v>
      </c>
      <c r="F445" s="160"/>
      <c r="G445" s="160"/>
      <c r="H445" s="160"/>
      <c r="I445" s="160"/>
      <c r="J445" s="160"/>
      <c r="K445" s="160"/>
      <c r="L445" s="160"/>
      <c r="M445" s="160"/>
      <c r="N445" s="159"/>
      <c r="O445" s="159"/>
      <c r="P445" s="159"/>
      <c r="Q445" s="159"/>
      <c r="R445" s="160"/>
      <c r="S445" s="160"/>
      <c r="T445" s="160"/>
      <c r="U445" s="160"/>
      <c r="V445" s="160"/>
      <c r="W445" s="160"/>
      <c r="X445" s="160"/>
      <c r="Y445" s="160"/>
      <c r="Z445" s="150"/>
      <c r="AA445" s="150"/>
      <c r="AB445" s="150"/>
      <c r="AC445" s="150"/>
      <c r="AD445" s="150"/>
      <c r="AE445" s="150"/>
      <c r="AF445" s="150"/>
      <c r="AG445" s="150" t="s">
        <v>118</v>
      </c>
      <c r="AH445" s="150">
        <v>0</v>
      </c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  <c r="BH445" s="150"/>
    </row>
    <row r="446" spans="1:60" outlineLevel="3" x14ac:dyDescent="0.2">
      <c r="A446" s="157"/>
      <c r="B446" s="158"/>
      <c r="C446" s="185" t="s">
        <v>486</v>
      </c>
      <c r="D446" s="165"/>
      <c r="E446" s="166">
        <v>0.96</v>
      </c>
      <c r="F446" s="160"/>
      <c r="G446" s="160"/>
      <c r="H446" s="160"/>
      <c r="I446" s="160"/>
      <c r="J446" s="160"/>
      <c r="K446" s="160"/>
      <c r="L446" s="160"/>
      <c r="M446" s="160"/>
      <c r="N446" s="159"/>
      <c r="O446" s="159"/>
      <c r="P446" s="159"/>
      <c r="Q446" s="159"/>
      <c r="R446" s="160"/>
      <c r="S446" s="160"/>
      <c r="T446" s="160"/>
      <c r="U446" s="160"/>
      <c r="V446" s="160"/>
      <c r="W446" s="160"/>
      <c r="X446" s="160"/>
      <c r="Y446" s="160"/>
      <c r="Z446" s="150"/>
      <c r="AA446" s="150"/>
      <c r="AB446" s="150"/>
      <c r="AC446" s="150"/>
      <c r="AD446" s="150"/>
      <c r="AE446" s="150"/>
      <c r="AF446" s="150"/>
      <c r="AG446" s="150" t="s">
        <v>118</v>
      </c>
      <c r="AH446" s="150">
        <v>0</v>
      </c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  <c r="BG446" s="150"/>
      <c r="BH446" s="150"/>
    </row>
    <row r="447" spans="1:60" outlineLevel="3" x14ac:dyDescent="0.2">
      <c r="A447" s="157"/>
      <c r="B447" s="158"/>
      <c r="C447" s="185" t="s">
        <v>487</v>
      </c>
      <c r="D447" s="165"/>
      <c r="E447" s="166">
        <v>5.3</v>
      </c>
      <c r="F447" s="160"/>
      <c r="G447" s="160"/>
      <c r="H447" s="160"/>
      <c r="I447" s="160"/>
      <c r="J447" s="160"/>
      <c r="K447" s="160"/>
      <c r="L447" s="160"/>
      <c r="M447" s="160"/>
      <c r="N447" s="159"/>
      <c r="O447" s="159"/>
      <c r="P447" s="159"/>
      <c r="Q447" s="159"/>
      <c r="R447" s="160"/>
      <c r="S447" s="160"/>
      <c r="T447" s="160"/>
      <c r="U447" s="160"/>
      <c r="V447" s="160"/>
      <c r="W447" s="160"/>
      <c r="X447" s="160"/>
      <c r="Y447" s="160"/>
      <c r="Z447" s="150"/>
      <c r="AA447" s="150"/>
      <c r="AB447" s="150"/>
      <c r="AC447" s="150"/>
      <c r="AD447" s="150"/>
      <c r="AE447" s="150"/>
      <c r="AF447" s="150"/>
      <c r="AG447" s="150" t="s">
        <v>118</v>
      </c>
      <c r="AH447" s="150">
        <v>0</v>
      </c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  <c r="BH447" s="150"/>
    </row>
    <row r="448" spans="1:60" outlineLevel="3" x14ac:dyDescent="0.2">
      <c r="A448" s="157"/>
      <c r="B448" s="158"/>
      <c r="C448" s="185" t="s">
        <v>488</v>
      </c>
      <c r="D448" s="165"/>
      <c r="E448" s="166">
        <v>4.7699999999999996</v>
      </c>
      <c r="F448" s="160"/>
      <c r="G448" s="160"/>
      <c r="H448" s="160"/>
      <c r="I448" s="160"/>
      <c r="J448" s="160"/>
      <c r="K448" s="160"/>
      <c r="L448" s="160"/>
      <c r="M448" s="160"/>
      <c r="N448" s="159"/>
      <c r="O448" s="159"/>
      <c r="P448" s="159"/>
      <c r="Q448" s="159"/>
      <c r="R448" s="160"/>
      <c r="S448" s="160"/>
      <c r="T448" s="160"/>
      <c r="U448" s="160"/>
      <c r="V448" s="160"/>
      <c r="W448" s="160"/>
      <c r="X448" s="160"/>
      <c r="Y448" s="160"/>
      <c r="Z448" s="150"/>
      <c r="AA448" s="150"/>
      <c r="AB448" s="150"/>
      <c r="AC448" s="150"/>
      <c r="AD448" s="150"/>
      <c r="AE448" s="150"/>
      <c r="AF448" s="150"/>
      <c r="AG448" s="150" t="s">
        <v>118</v>
      </c>
      <c r="AH448" s="150">
        <v>0</v>
      </c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  <c r="BG448" s="150"/>
      <c r="BH448" s="150"/>
    </row>
    <row r="449" spans="1:60" outlineLevel="3" x14ac:dyDescent="0.2">
      <c r="A449" s="157"/>
      <c r="B449" s="158"/>
      <c r="C449" s="185" t="s">
        <v>489</v>
      </c>
      <c r="D449" s="165"/>
      <c r="E449" s="166">
        <v>5.37</v>
      </c>
      <c r="F449" s="160"/>
      <c r="G449" s="160"/>
      <c r="H449" s="160"/>
      <c r="I449" s="160"/>
      <c r="J449" s="160"/>
      <c r="K449" s="160"/>
      <c r="L449" s="160"/>
      <c r="M449" s="160"/>
      <c r="N449" s="159"/>
      <c r="O449" s="159"/>
      <c r="P449" s="159"/>
      <c r="Q449" s="159"/>
      <c r="R449" s="160"/>
      <c r="S449" s="160"/>
      <c r="T449" s="160"/>
      <c r="U449" s="160"/>
      <c r="V449" s="160"/>
      <c r="W449" s="160"/>
      <c r="X449" s="160"/>
      <c r="Y449" s="160"/>
      <c r="Z449" s="150"/>
      <c r="AA449" s="150"/>
      <c r="AB449" s="150"/>
      <c r="AC449" s="150"/>
      <c r="AD449" s="150"/>
      <c r="AE449" s="150"/>
      <c r="AF449" s="150"/>
      <c r="AG449" s="150" t="s">
        <v>118</v>
      </c>
      <c r="AH449" s="150">
        <v>0</v>
      </c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  <c r="BH449" s="150"/>
    </row>
    <row r="450" spans="1:60" outlineLevel="3" x14ac:dyDescent="0.2">
      <c r="A450" s="157"/>
      <c r="B450" s="158"/>
      <c r="C450" s="185" t="s">
        <v>490</v>
      </c>
      <c r="D450" s="165"/>
      <c r="E450" s="166">
        <v>6.88</v>
      </c>
      <c r="F450" s="160"/>
      <c r="G450" s="160"/>
      <c r="H450" s="160"/>
      <c r="I450" s="160"/>
      <c r="J450" s="160"/>
      <c r="K450" s="160"/>
      <c r="L450" s="160"/>
      <c r="M450" s="160"/>
      <c r="N450" s="159"/>
      <c r="O450" s="159"/>
      <c r="P450" s="159"/>
      <c r="Q450" s="159"/>
      <c r="R450" s="160"/>
      <c r="S450" s="160"/>
      <c r="T450" s="160"/>
      <c r="U450" s="160"/>
      <c r="V450" s="160"/>
      <c r="W450" s="160"/>
      <c r="X450" s="160"/>
      <c r="Y450" s="160"/>
      <c r="Z450" s="150"/>
      <c r="AA450" s="150"/>
      <c r="AB450" s="150"/>
      <c r="AC450" s="150"/>
      <c r="AD450" s="150"/>
      <c r="AE450" s="150"/>
      <c r="AF450" s="150"/>
      <c r="AG450" s="150" t="s">
        <v>118</v>
      </c>
      <c r="AH450" s="150">
        <v>0</v>
      </c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  <c r="BG450" s="150"/>
      <c r="BH450" s="150"/>
    </row>
    <row r="451" spans="1:60" outlineLevel="3" x14ac:dyDescent="0.2">
      <c r="A451" s="157"/>
      <c r="B451" s="158"/>
      <c r="C451" s="185" t="s">
        <v>491</v>
      </c>
      <c r="D451" s="165"/>
      <c r="E451" s="166">
        <v>0.96</v>
      </c>
      <c r="F451" s="160"/>
      <c r="G451" s="160"/>
      <c r="H451" s="160"/>
      <c r="I451" s="160"/>
      <c r="J451" s="160"/>
      <c r="K451" s="160"/>
      <c r="L451" s="160"/>
      <c r="M451" s="160"/>
      <c r="N451" s="159"/>
      <c r="O451" s="159"/>
      <c r="P451" s="159"/>
      <c r="Q451" s="159"/>
      <c r="R451" s="160"/>
      <c r="S451" s="160"/>
      <c r="T451" s="160"/>
      <c r="U451" s="160"/>
      <c r="V451" s="160"/>
      <c r="W451" s="160"/>
      <c r="X451" s="160"/>
      <c r="Y451" s="160"/>
      <c r="Z451" s="150"/>
      <c r="AA451" s="150"/>
      <c r="AB451" s="150"/>
      <c r="AC451" s="150"/>
      <c r="AD451" s="150"/>
      <c r="AE451" s="150"/>
      <c r="AF451" s="150"/>
      <c r="AG451" s="150" t="s">
        <v>118</v>
      </c>
      <c r="AH451" s="150">
        <v>0</v>
      </c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  <c r="BH451" s="150"/>
    </row>
    <row r="452" spans="1:60" outlineLevel="3" x14ac:dyDescent="0.2">
      <c r="A452" s="157"/>
      <c r="B452" s="158"/>
      <c r="C452" s="185" t="s">
        <v>492</v>
      </c>
      <c r="D452" s="165"/>
      <c r="E452" s="166">
        <v>0.96</v>
      </c>
      <c r="F452" s="160"/>
      <c r="G452" s="160"/>
      <c r="H452" s="160"/>
      <c r="I452" s="160"/>
      <c r="J452" s="160"/>
      <c r="K452" s="160"/>
      <c r="L452" s="160"/>
      <c r="M452" s="160"/>
      <c r="N452" s="159"/>
      <c r="O452" s="159"/>
      <c r="P452" s="159"/>
      <c r="Q452" s="159"/>
      <c r="R452" s="160"/>
      <c r="S452" s="160"/>
      <c r="T452" s="160"/>
      <c r="U452" s="160"/>
      <c r="V452" s="160"/>
      <c r="W452" s="160"/>
      <c r="X452" s="160"/>
      <c r="Y452" s="160"/>
      <c r="Z452" s="150"/>
      <c r="AA452" s="150"/>
      <c r="AB452" s="150"/>
      <c r="AC452" s="150"/>
      <c r="AD452" s="150"/>
      <c r="AE452" s="150"/>
      <c r="AF452" s="150"/>
      <c r="AG452" s="150" t="s">
        <v>118</v>
      </c>
      <c r="AH452" s="150">
        <v>0</v>
      </c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  <c r="BH452" s="150"/>
    </row>
    <row r="453" spans="1:60" outlineLevel="3" x14ac:dyDescent="0.2">
      <c r="A453" s="157"/>
      <c r="B453" s="158"/>
      <c r="C453" s="185" t="s">
        <v>493</v>
      </c>
      <c r="D453" s="165"/>
      <c r="E453" s="166">
        <v>5.3</v>
      </c>
      <c r="F453" s="160"/>
      <c r="G453" s="160"/>
      <c r="H453" s="160"/>
      <c r="I453" s="160"/>
      <c r="J453" s="160"/>
      <c r="K453" s="160"/>
      <c r="L453" s="160"/>
      <c r="M453" s="160"/>
      <c r="N453" s="159"/>
      <c r="O453" s="159"/>
      <c r="P453" s="159"/>
      <c r="Q453" s="159"/>
      <c r="R453" s="160"/>
      <c r="S453" s="160"/>
      <c r="T453" s="160"/>
      <c r="U453" s="160"/>
      <c r="V453" s="160"/>
      <c r="W453" s="160"/>
      <c r="X453" s="160"/>
      <c r="Y453" s="160"/>
      <c r="Z453" s="150"/>
      <c r="AA453" s="150"/>
      <c r="AB453" s="150"/>
      <c r="AC453" s="150"/>
      <c r="AD453" s="150"/>
      <c r="AE453" s="150"/>
      <c r="AF453" s="150"/>
      <c r="AG453" s="150" t="s">
        <v>118</v>
      </c>
      <c r="AH453" s="150">
        <v>0</v>
      </c>
      <c r="AI453" s="150"/>
      <c r="AJ453" s="150"/>
      <c r="AK453" s="150"/>
      <c r="AL453" s="150"/>
      <c r="AM453" s="150"/>
      <c r="AN453" s="150"/>
      <c r="AO453" s="150"/>
      <c r="AP453" s="150"/>
      <c r="AQ453" s="150"/>
      <c r="AR453" s="150"/>
      <c r="AS453" s="150"/>
      <c r="AT453" s="150"/>
      <c r="AU453" s="150"/>
      <c r="AV453" s="150"/>
      <c r="AW453" s="150"/>
      <c r="AX453" s="150"/>
      <c r="AY453" s="150"/>
      <c r="AZ453" s="150"/>
      <c r="BA453" s="150"/>
      <c r="BB453" s="150"/>
      <c r="BC453" s="150"/>
      <c r="BD453" s="150"/>
      <c r="BE453" s="150"/>
      <c r="BF453" s="150"/>
      <c r="BG453" s="150"/>
      <c r="BH453" s="150"/>
    </row>
    <row r="454" spans="1:60" outlineLevel="3" x14ac:dyDescent="0.2">
      <c r="A454" s="157"/>
      <c r="B454" s="158"/>
      <c r="C454" s="185" t="s">
        <v>494</v>
      </c>
      <c r="D454" s="165"/>
      <c r="E454" s="166">
        <v>7.49</v>
      </c>
      <c r="F454" s="160"/>
      <c r="G454" s="160"/>
      <c r="H454" s="160"/>
      <c r="I454" s="160"/>
      <c r="J454" s="160"/>
      <c r="K454" s="160"/>
      <c r="L454" s="160"/>
      <c r="M454" s="160"/>
      <c r="N454" s="159"/>
      <c r="O454" s="159"/>
      <c r="P454" s="159"/>
      <c r="Q454" s="159"/>
      <c r="R454" s="160"/>
      <c r="S454" s="160"/>
      <c r="T454" s="160"/>
      <c r="U454" s="160"/>
      <c r="V454" s="160"/>
      <c r="W454" s="160"/>
      <c r="X454" s="160"/>
      <c r="Y454" s="160"/>
      <c r="Z454" s="150"/>
      <c r="AA454" s="150"/>
      <c r="AB454" s="150"/>
      <c r="AC454" s="150"/>
      <c r="AD454" s="150"/>
      <c r="AE454" s="150"/>
      <c r="AF454" s="150"/>
      <c r="AG454" s="150" t="s">
        <v>118</v>
      </c>
      <c r="AH454" s="150">
        <v>0</v>
      </c>
      <c r="AI454" s="150"/>
      <c r="AJ454" s="150"/>
      <c r="AK454" s="150"/>
      <c r="AL454" s="150"/>
      <c r="AM454" s="150"/>
      <c r="AN454" s="150"/>
      <c r="AO454" s="150"/>
      <c r="AP454" s="150"/>
      <c r="AQ454" s="150"/>
      <c r="AR454" s="150"/>
      <c r="AS454" s="150"/>
      <c r="AT454" s="150"/>
      <c r="AU454" s="150"/>
      <c r="AV454" s="150"/>
      <c r="AW454" s="150"/>
      <c r="AX454" s="150"/>
      <c r="AY454" s="150"/>
      <c r="AZ454" s="150"/>
      <c r="BA454" s="150"/>
      <c r="BB454" s="150"/>
      <c r="BC454" s="150"/>
      <c r="BD454" s="150"/>
      <c r="BE454" s="150"/>
      <c r="BF454" s="150"/>
      <c r="BG454" s="150"/>
      <c r="BH454" s="150"/>
    </row>
    <row r="455" spans="1:60" outlineLevel="3" x14ac:dyDescent="0.2">
      <c r="A455" s="157"/>
      <c r="B455" s="158"/>
      <c r="C455" s="185" t="s">
        <v>495</v>
      </c>
      <c r="D455" s="165"/>
      <c r="E455" s="166">
        <v>0.96</v>
      </c>
      <c r="F455" s="160"/>
      <c r="G455" s="160"/>
      <c r="H455" s="160"/>
      <c r="I455" s="160"/>
      <c r="J455" s="160"/>
      <c r="K455" s="160"/>
      <c r="L455" s="160"/>
      <c r="M455" s="160"/>
      <c r="N455" s="159"/>
      <c r="O455" s="159"/>
      <c r="P455" s="159"/>
      <c r="Q455" s="159"/>
      <c r="R455" s="160"/>
      <c r="S455" s="160"/>
      <c r="T455" s="160"/>
      <c r="U455" s="160"/>
      <c r="V455" s="160"/>
      <c r="W455" s="160"/>
      <c r="X455" s="160"/>
      <c r="Y455" s="160"/>
      <c r="Z455" s="150"/>
      <c r="AA455" s="150"/>
      <c r="AB455" s="150"/>
      <c r="AC455" s="150"/>
      <c r="AD455" s="150"/>
      <c r="AE455" s="150"/>
      <c r="AF455" s="150"/>
      <c r="AG455" s="150" t="s">
        <v>118</v>
      </c>
      <c r="AH455" s="150">
        <v>0</v>
      </c>
      <c r="AI455" s="150"/>
      <c r="AJ455" s="150"/>
      <c r="AK455" s="150"/>
      <c r="AL455" s="150"/>
      <c r="AM455" s="150"/>
      <c r="AN455" s="150"/>
      <c r="AO455" s="150"/>
      <c r="AP455" s="150"/>
      <c r="AQ455" s="150"/>
      <c r="AR455" s="150"/>
      <c r="AS455" s="150"/>
      <c r="AT455" s="150"/>
      <c r="AU455" s="150"/>
      <c r="AV455" s="150"/>
      <c r="AW455" s="150"/>
      <c r="AX455" s="150"/>
      <c r="AY455" s="150"/>
      <c r="AZ455" s="150"/>
      <c r="BA455" s="150"/>
      <c r="BB455" s="150"/>
      <c r="BC455" s="150"/>
      <c r="BD455" s="150"/>
      <c r="BE455" s="150"/>
      <c r="BF455" s="150"/>
      <c r="BG455" s="150"/>
      <c r="BH455" s="150"/>
    </row>
    <row r="456" spans="1:60" outlineLevel="3" x14ac:dyDescent="0.2">
      <c r="A456" s="157"/>
      <c r="B456" s="158"/>
      <c r="C456" s="185" t="s">
        <v>496</v>
      </c>
      <c r="D456" s="165"/>
      <c r="E456" s="166">
        <v>5.48</v>
      </c>
      <c r="F456" s="160"/>
      <c r="G456" s="160"/>
      <c r="H456" s="160"/>
      <c r="I456" s="160"/>
      <c r="J456" s="160"/>
      <c r="K456" s="160"/>
      <c r="L456" s="160"/>
      <c r="M456" s="160"/>
      <c r="N456" s="159"/>
      <c r="O456" s="159"/>
      <c r="P456" s="159"/>
      <c r="Q456" s="159"/>
      <c r="R456" s="160"/>
      <c r="S456" s="160"/>
      <c r="T456" s="160"/>
      <c r="U456" s="160"/>
      <c r="V456" s="160"/>
      <c r="W456" s="160"/>
      <c r="X456" s="160"/>
      <c r="Y456" s="160"/>
      <c r="Z456" s="150"/>
      <c r="AA456" s="150"/>
      <c r="AB456" s="150"/>
      <c r="AC456" s="150"/>
      <c r="AD456" s="150"/>
      <c r="AE456" s="150"/>
      <c r="AF456" s="150"/>
      <c r="AG456" s="150" t="s">
        <v>118</v>
      </c>
      <c r="AH456" s="150">
        <v>0</v>
      </c>
      <c r="AI456" s="150"/>
      <c r="AJ456" s="150"/>
      <c r="AK456" s="150"/>
      <c r="AL456" s="150"/>
      <c r="AM456" s="150"/>
      <c r="AN456" s="150"/>
      <c r="AO456" s="150"/>
      <c r="AP456" s="150"/>
      <c r="AQ456" s="150"/>
      <c r="AR456" s="150"/>
      <c r="AS456" s="150"/>
      <c r="AT456" s="150"/>
      <c r="AU456" s="150"/>
      <c r="AV456" s="150"/>
      <c r="AW456" s="150"/>
      <c r="AX456" s="150"/>
      <c r="AY456" s="150"/>
      <c r="AZ456" s="150"/>
      <c r="BA456" s="150"/>
      <c r="BB456" s="150"/>
      <c r="BC456" s="150"/>
      <c r="BD456" s="150"/>
      <c r="BE456" s="150"/>
      <c r="BF456" s="150"/>
      <c r="BG456" s="150"/>
      <c r="BH456" s="150"/>
    </row>
    <row r="457" spans="1:60" outlineLevel="3" x14ac:dyDescent="0.2">
      <c r="A457" s="157"/>
      <c r="B457" s="158"/>
      <c r="C457" s="185" t="s">
        <v>497</v>
      </c>
      <c r="D457" s="165"/>
      <c r="E457" s="166">
        <v>5.3</v>
      </c>
      <c r="F457" s="160"/>
      <c r="G457" s="160"/>
      <c r="H457" s="160"/>
      <c r="I457" s="160"/>
      <c r="J457" s="160"/>
      <c r="K457" s="160"/>
      <c r="L457" s="160"/>
      <c r="M457" s="160"/>
      <c r="N457" s="159"/>
      <c r="O457" s="159"/>
      <c r="P457" s="159"/>
      <c r="Q457" s="159"/>
      <c r="R457" s="160"/>
      <c r="S457" s="160"/>
      <c r="T457" s="160"/>
      <c r="U457" s="160"/>
      <c r="V457" s="160"/>
      <c r="W457" s="160"/>
      <c r="X457" s="160"/>
      <c r="Y457" s="160"/>
      <c r="Z457" s="150"/>
      <c r="AA457" s="150"/>
      <c r="AB457" s="150"/>
      <c r="AC457" s="150"/>
      <c r="AD457" s="150"/>
      <c r="AE457" s="150"/>
      <c r="AF457" s="150"/>
      <c r="AG457" s="150" t="s">
        <v>118</v>
      </c>
      <c r="AH457" s="150">
        <v>0</v>
      </c>
      <c r="AI457" s="150"/>
      <c r="AJ457" s="150"/>
      <c r="AK457" s="150"/>
      <c r="AL457" s="150"/>
      <c r="AM457" s="150"/>
      <c r="AN457" s="150"/>
      <c r="AO457" s="150"/>
      <c r="AP457" s="150"/>
      <c r="AQ457" s="150"/>
      <c r="AR457" s="150"/>
      <c r="AS457" s="150"/>
      <c r="AT457" s="150"/>
      <c r="AU457" s="150"/>
      <c r="AV457" s="150"/>
      <c r="AW457" s="150"/>
      <c r="AX457" s="150"/>
      <c r="AY457" s="150"/>
      <c r="AZ457" s="150"/>
      <c r="BA457" s="150"/>
      <c r="BB457" s="150"/>
      <c r="BC457" s="150"/>
      <c r="BD457" s="150"/>
      <c r="BE457" s="150"/>
      <c r="BF457" s="150"/>
      <c r="BG457" s="150"/>
      <c r="BH457" s="150"/>
    </row>
    <row r="458" spans="1:60" outlineLevel="3" x14ac:dyDescent="0.2">
      <c r="A458" s="157"/>
      <c r="B458" s="158"/>
      <c r="C458" s="185" t="s">
        <v>498</v>
      </c>
      <c r="D458" s="165"/>
      <c r="E458" s="166">
        <v>7.64</v>
      </c>
      <c r="F458" s="160"/>
      <c r="G458" s="160"/>
      <c r="H458" s="160"/>
      <c r="I458" s="160"/>
      <c r="J458" s="160"/>
      <c r="K458" s="160"/>
      <c r="L458" s="160"/>
      <c r="M458" s="160"/>
      <c r="N458" s="159"/>
      <c r="O458" s="159"/>
      <c r="P458" s="159"/>
      <c r="Q458" s="159"/>
      <c r="R458" s="160"/>
      <c r="S458" s="160"/>
      <c r="T458" s="160"/>
      <c r="U458" s="160"/>
      <c r="V458" s="160"/>
      <c r="W458" s="160"/>
      <c r="X458" s="160"/>
      <c r="Y458" s="160"/>
      <c r="Z458" s="150"/>
      <c r="AA458" s="150"/>
      <c r="AB458" s="150"/>
      <c r="AC458" s="150"/>
      <c r="AD458" s="150"/>
      <c r="AE458" s="150"/>
      <c r="AF458" s="150"/>
      <c r="AG458" s="150" t="s">
        <v>118</v>
      </c>
      <c r="AH458" s="150">
        <v>0</v>
      </c>
      <c r="AI458" s="150"/>
      <c r="AJ458" s="150"/>
      <c r="AK458" s="150"/>
      <c r="AL458" s="150"/>
      <c r="AM458" s="150"/>
      <c r="AN458" s="150"/>
      <c r="AO458" s="150"/>
      <c r="AP458" s="150"/>
      <c r="AQ458" s="150"/>
      <c r="AR458" s="150"/>
      <c r="AS458" s="150"/>
      <c r="AT458" s="150"/>
      <c r="AU458" s="150"/>
      <c r="AV458" s="150"/>
      <c r="AW458" s="150"/>
      <c r="AX458" s="150"/>
      <c r="AY458" s="150"/>
      <c r="AZ458" s="150"/>
      <c r="BA458" s="150"/>
      <c r="BB458" s="150"/>
      <c r="BC458" s="150"/>
      <c r="BD458" s="150"/>
      <c r="BE458" s="150"/>
      <c r="BF458" s="150"/>
      <c r="BG458" s="150"/>
      <c r="BH458" s="150"/>
    </row>
    <row r="459" spans="1:60" outlineLevel="3" x14ac:dyDescent="0.2">
      <c r="A459" s="157"/>
      <c r="B459" s="158"/>
      <c r="C459" s="185" t="s">
        <v>499</v>
      </c>
      <c r="D459" s="165"/>
      <c r="E459" s="166">
        <v>0.96</v>
      </c>
      <c r="F459" s="160"/>
      <c r="G459" s="160"/>
      <c r="H459" s="160"/>
      <c r="I459" s="160"/>
      <c r="J459" s="160"/>
      <c r="K459" s="160"/>
      <c r="L459" s="160"/>
      <c r="M459" s="160"/>
      <c r="N459" s="159"/>
      <c r="O459" s="159"/>
      <c r="P459" s="159"/>
      <c r="Q459" s="159"/>
      <c r="R459" s="160"/>
      <c r="S459" s="160"/>
      <c r="T459" s="160"/>
      <c r="U459" s="160"/>
      <c r="V459" s="160"/>
      <c r="W459" s="160"/>
      <c r="X459" s="160"/>
      <c r="Y459" s="160"/>
      <c r="Z459" s="150"/>
      <c r="AA459" s="150"/>
      <c r="AB459" s="150"/>
      <c r="AC459" s="150"/>
      <c r="AD459" s="150"/>
      <c r="AE459" s="150"/>
      <c r="AF459" s="150"/>
      <c r="AG459" s="150" t="s">
        <v>118</v>
      </c>
      <c r="AH459" s="150">
        <v>0</v>
      </c>
      <c r="AI459" s="150"/>
      <c r="AJ459" s="150"/>
      <c r="AK459" s="150"/>
      <c r="AL459" s="150"/>
      <c r="AM459" s="150"/>
      <c r="AN459" s="150"/>
      <c r="AO459" s="150"/>
      <c r="AP459" s="150"/>
      <c r="AQ459" s="150"/>
      <c r="AR459" s="150"/>
      <c r="AS459" s="150"/>
      <c r="AT459" s="150"/>
      <c r="AU459" s="150"/>
      <c r="AV459" s="150"/>
      <c r="AW459" s="150"/>
      <c r="AX459" s="150"/>
      <c r="AY459" s="150"/>
      <c r="AZ459" s="150"/>
      <c r="BA459" s="150"/>
      <c r="BB459" s="150"/>
      <c r="BC459" s="150"/>
      <c r="BD459" s="150"/>
      <c r="BE459" s="150"/>
      <c r="BF459" s="150"/>
      <c r="BG459" s="150"/>
      <c r="BH459" s="150"/>
    </row>
    <row r="460" spans="1:60" outlineLevel="3" x14ac:dyDescent="0.2">
      <c r="A460" s="157"/>
      <c r="B460" s="158"/>
      <c r="C460" s="185" t="s">
        <v>144</v>
      </c>
      <c r="D460" s="165"/>
      <c r="E460" s="166"/>
      <c r="F460" s="160"/>
      <c r="G460" s="160"/>
      <c r="H460" s="160"/>
      <c r="I460" s="160"/>
      <c r="J460" s="160"/>
      <c r="K460" s="160"/>
      <c r="L460" s="160"/>
      <c r="M460" s="160"/>
      <c r="N460" s="159"/>
      <c r="O460" s="159"/>
      <c r="P460" s="159"/>
      <c r="Q460" s="159"/>
      <c r="R460" s="160"/>
      <c r="S460" s="160"/>
      <c r="T460" s="160"/>
      <c r="U460" s="160"/>
      <c r="V460" s="160"/>
      <c r="W460" s="160"/>
      <c r="X460" s="160"/>
      <c r="Y460" s="160"/>
      <c r="Z460" s="150"/>
      <c r="AA460" s="150"/>
      <c r="AB460" s="150"/>
      <c r="AC460" s="150"/>
      <c r="AD460" s="150"/>
      <c r="AE460" s="150"/>
      <c r="AF460" s="150"/>
      <c r="AG460" s="150" t="s">
        <v>118</v>
      </c>
      <c r="AH460" s="150">
        <v>0</v>
      </c>
      <c r="AI460" s="150"/>
      <c r="AJ460" s="150"/>
      <c r="AK460" s="150"/>
      <c r="AL460" s="150"/>
      <c r="AM460" s="150"/>
      <c r="AN460" s="150"/>
      <c r="AO460" s="150"/>
      <c r="AP460" s="150"/>
      <c r="AQ460" s="150"/>
      <c r="AR460" s="150"/>
      <c r="AS460" s="150"/>
      <c r="AT460" s="150"/>
      <c r="AU460" s="150"/>
      <c r="AV460" s="150"/>
      <c r="AW460" s="150"/>
      <c r="AX460" s="150"/>
      <c r="AY460" s="150"/>
      <c r="AZ460" s="150"/>
      <c r="BA460" s="150"/>
      <c r="BB460" s="150"/>
      <c r="BC460" s="150"/>
      <c r="BD460" s="150"/>
      <c r="BE460" s="150"/>
      <c r="BF460" s="150"/>
      <c r="BG460" s="150"/>
      <c r="BH460" s="150"/>
    </row>
    <row r="461" spans="1:60" outlineLevel="3" x14ac:dyDescent="0.2">
      <c r="A461" s="157"/>
      <c r="B461" s="158"/>
      <c r="C461" s="185" t="s">
        <v>424</v>
      </c>
      <c r="D461" s="165"/>
      <c r="E461" s="166"/>
      <c r="F461" s="160"/>
      <c r="G461" s="160"/>
      <c r="H461" s="160"/>
      <c r="I461" s="160"/>
      <c r="J461" s="160"/>
      <c r="K461" s="160"/>
      <c r="L461" s="160"/>
      <c r="M461" s="160"/>
      <c r="N461" s="159"/>
      <c r="O461" s="159"/>
      <c r="P461" s="159"/>
      <c r="Q461" s="159"/>
      <c r="R461" s="160"/>
      <c r="S461" s="160"/>
      <c r="T461" s="160"/>
      <c r="U461" s="160"/>
      <c r="V461" s="160"/>
      <c r="W461" s="160"/>
      <c r="X461" s="160"/>
      <c r="Y461" s="160"/>
      <c r="Z461" s="150"/>
      <c r="AA461" s="150"/>
      <c r="AB461" s="150"/>
      <c r="AC461" s="150"/>
      <c r="AD461" s="150"/>
      <c r="AE461" s="150"/>
      <c r="AF461" s="150"/>
      <c r="AG461" s="150" t="s">
        <v>118</v>
      </c>
      <c r="AH461" s="150">
        <v>0</v>
      </c>
      <c r="AI461" s="150"/>
      <c r="AJ461" s="150"/>
      <c r="AK461" s="150"/>
      <c r="AL461" s="150"/>
      <c r="AM461" s="150"/>
      <c r="AN461" s="150"/>
      <c r="AO461" s="150"/>
      <c r="AP461" s="150"/>
      <c r="AQ461" s="150"/>
      <c r="AR461" s="150"/>
      <c r="AS461" s="150"/>
      <c r="AT461" s="150"/>
      <c r="AU461" s="150"/>
      <c r="AV461" s="150"/>
      <c r="AW461" s="150"/>
      <c r="AX461" s="150"/>
      <c r="AY461" s="150"/>
      <c r="AZ461" s="150"/>
      <c r="BA461" s="150"/>
      <c r="BB461" s="150"/>
      <c r="BC461" s="150"/>
      <c r="BD461" s="150"/>
      <c r="BE461" s="150"/>
      <c r="BF461" s="150"/>
      <c r="BG461" s="150"/>
      <c r="BH461" s="150"/>
    </row>
    <row r="462" spans="1:60" outlineLevel="3" x14ac:dyDescent="0.2">
      <c r="A462" s="157"/>
      <c r="B462" s="158"/>
      <c r="C462" s="185" t="s">
        <v>500</v>
      </c>
      <c r="D462" s="165"/>
      <c r="E462" s="166">
        <v>4.5</v>
      </c>
      <c r="F462" s="160"/>
      <c r="G462" s="160"/>
      <c r="H462" s="160"/>
      <c r="I462" s="160"/>
      <c r="J462" s="160"/>
      <c r="K462" s="160"/>
      <c r="L462" s="160"/>
      <c r="M462" s="160"/>
      <c r="N462" s="159"/>
      <c r="O462" s="159"/>
      <c r="P462" s="159"/>
      <c r="Q462" s="159"/>
      <c r="R462" s="160"/>
      <c r="S462" s="160"/>
      <c r="T462" s="160"/>
      <c r="U462" s="160"/>
      <c r="V462" s="160"/>
      <c r="W462" s="160"/>
      <c r="X462" s="160"/>
      <c r="Y462" s="160"/>
      <c r="Z462" s="150"/>
      <c r="AA462" s="150"/>
      <c r="AB462" s="150"/>
      <c r="AC462" s="150"/>
      <c r="AD462" s="150"/>
      <c r="AE462" s="150"/>
      <c r="AF462" s="150"/>
      <c r="AG462" s="150" t="s">
        <v>118</v>
      </c>
      <c r="AH462" s="150">
        <v>0</v>
      </c>
      <c r="AI462" s="150"/>
      <c r="AJ462" s="150"/>
      <c r="AK462" s="150"/>
      <c r="AL462" s="150"/>
      <c r="AM462" s="150"/>
      <c r="AN462" s="150"/>
      <c r="AO462" s="150"/>
      <c r="AP462" s="150"/>
      <c r="AQ462" s="150"/>
      <c r="AR462" s="150"/>
      <c r="AS462" s="150"/>
      <c r="AT462" s="150"/>
      <c r="AU462" s="150"/>
      <c r="AV462" s="150"/>
      <c r="AW462" s="150"/>
      <c r="AX462" s="150"/>
      <c r="AY462" s="150"/>
      <c r="AZ462" s="150"/>
      <c r="BA462" s="150"/>
      <c r="BB462" s="150"/>
      <c r="BC462" s="150"/>
      <c r="BD462" s="150"/>
      <c r="BE462" s="150"/>
      <c r="BF462" s="150"/>
      <c r="BG462" s="150"/>
      <c r="BH462" s="150"/>
    </row>
    <row r="463" spans="1:60" outlineLevel="3" x14ac:dyDescent="0.2">
      <c r="A463" s="157"/>
      <c r="B463" s="158"/>
      <c r="C463" s="185" t="s">
        <v>144</v>
      </c>
      <c r="D463" s="165"/>
      <c r="E463" s="166"/>
      <c r="F463" s="160"/>
      <c r="G463" s="160"/>
      <c r="H463" s="160"/>
      <c r="I463" s="160"/>
      <c r="J463" s="160"/>
      <c r="K463" s="160"/>
      <c r="L463" s="160"/>
      <c r="M463" s="160"/>
      <c r="N463" s="159"/>
      <c r="O463" s="159"/>
      <c r="P463" s="159"/>
      <c r="Q463" s="159"/>
      <c r="R463" s="160"/>
      <c r="S463" s="160"/>
      <c r="T463" s="160"/>
      <c r="U463" s="160"/>
      <c r="V463" s="160"/>
      <c r="W463" s="160"/>
      <c r="X463" s="160"/>
      <c r="Y463" s="160"/>
      <c r="Z463" s="150"/>
      <c r="AA463" s="150"/>
      <c r="AB463" s="150"/>
      <c r="AC463" s="150"/>
      <c r="AD463" s="150"/>
      <c r="AE463" s="150"/>
      <c r="AF463" s="150"/>
      <c r="AG463" s="150" t="s">
        <v>118</v>
      </c>
      <c r="AH463" s="150">
        <v>0</v>
      </c>
      <c r="AI463" s="150"/>
      <c r="AJ463" s="150"/>
      <c r="AK463" s="150"/>
      <c r="AL463" s="150"/>
      <c r="AM463" s="150"/>
      <c r="AN463" s="150"/>
      <c r="AO463" s="150"/>
      <c r="AP463" s="150"/>
      <c r="AQ463" s="150"/>
      <c r="AR463" s="150"/>
      <c r="AS463" s="150"/>
      <c r="AT463" s="150"/>
      <c r="AU463" s="150"/>
      <c r="AV463" s="150"/>
      <c r="AW463" s="150"/>
      <c r="AX463" s="150"/>
      <c r="AY463" s="150"/>
      <c r="AZ463" s="150"/>
      <c r="BA463" s="150"/>
      <c r="BB463" s="150"/>
      <c r="BC463" s="150"/>
      <c r="BD463" s="150"/>
      <c r="BE463" s="150"/>
      <c r="BF463" s="150"/>
      <c r="BG463" s="150"/>
      <c r="BH463" s="150"/>
    </row>
    <row r="464" spans="1:60" outlineLevel="3" x14ac:dyDescent="0.2">
      <c r="A464" s="157"/>
      <c r="B464" s="158"/>
      <c r="C464" s="185" t="s">
        <v>502</v>
      </c>
      <c r="D464" s="165"/>
      <c r="E464" s="166"/>
      <c r="F464" s="160"/>
      <c r="G464" s="160"/>
      <c r="H464" s="160"/>
      <c r="I464" s="160"/>
      <c r="J464" s="160"/>
      <c r="K464" s="160"/>
      <c r="L464" s="160"/>
      <c r="M464" s="160"/>
      <c r="N464" s="159"/>
      <c r="O464" s="159"/>
      <c r="P464" s="159"/>
      <c r="Q464" s="159"/>
      <c r="R464" s="160"/>
      <c r="S464" s="160"/>
      <c r="T464" s="160"/>
      <c r="U464" s="160"/>
      <c r="V464" s="160"/>
      <c r="W464" s="160"/>
      <c r="X464" s="160"/>
      <c r="Y464" s="160"/>
      <c r="Z464" s="150"/>
      <c r="AA464" s="150"/>
      <c r="AB464" s="150"/>
      <c r="AC464" s="150"/>
      <c r="AD464" s="150"/>
      <c r="AE464" s="150"/>
      <c r="AF464" s="150"/>
      <c r="AG464" s="150" t="s">
        <v>118</v>
      </c>
      <c r="AH464" s="150">
        <v>0</v>
      </c>
      <c r="AI464" s="150"/>
      <c r="AJ464" s="150"/>
      <c r="AK464" s="150"/>
      <c r="AL464" s="150"/>
      <c r="AM464" s="150"/>
      <c r="AN464" s="150"/>
      <c r="AO464" s="150"/>
      <c r="AP464" s="150"/>
      <c r="AQ464" s="150"/>
      <c r="AR464" s="150"/>
      <c r="AS464" s="150"/>
      <c r="AT464" s="150"/>
      <c r="AU464" s="150"/>
      <c r="AV464" s="150"/>
      <c r="AW464" s="150"/>
      <c r="AX464" s="150"/>
      <c r="AY464" s="150"/>
      <c r="AZ464" s="150"/>
      <c r="BA464" s="150"/>
      <c r="BB464" s="150"/>
      <c r="BC464" s="150"/>
      <c r="BD464" s="150"/>
      <c r="BE464" s="150"/>
      <c r="BF464" s="150"/>
      <c r="BG464" s="150"/>
      <c r="BH464" s="150"/>
    </row>
    <row r="465" spans="1:60" outlineLevel="3" x14ac:dyDescent="0.2">
      <c r="A465" s="157"/>
      <c r="B465" s="158"/>
      <c r="C465" s="185" t="s">
        <v>345</v>
      </c>
      <c r="D465" s="165"/>
      <c r="E465" s="166"/>
      <c r="F465" s="160"/>
      <c r="G465" s="160"/>
      <c r="H465" s="160"/>
      <c r="I465" s="160"/>
      <c r="J465" s="160"/>
      <c r="K465" s="160"/>
      <c r="L465" s="160"/>
      <c r="M465" s="160"/>
      <c r="N465" s="159"/>
      <c r="O465" s="159"/>
      <c r="P465" s="159"/>
      <c r="Q465" s="159"/>
      <c r="R465" s="160"/>
      <c r="S465" s="160"/>
      <c r="T465" s="160"/>
      <c r="U465" s="160"/>
      <c r="V465" s="160"/>
      <c r="W465" s="160"/>
      <c r="X465" s="160"/>
      <c r="Y465" s="160"/>
      <c r="Z465" s="150"/>
      <c r="AA465" s="150"/>
      <c r="AB465" s="150"/>
      <c r="AC465" s="150"/>
      <c r="AD465" s="150"/>
      <c r="AE465" s="150"/>
      <c r="AF465" s="150"/>
      <c r="AG465" s="150" t="s">
        <v>118</v>
      </c>
      <c r="AH465" s="150">
        <v>0</v>
      </c>
      <c r="AI465" s="150"/>
      <c r="AJ465" s="150"/>
      <c r="AK465" s="150"/>
      <c r="AL465" s="150"/>
      <c r="AM465" s="150"/>
      <c r="AN465" s="150"/>
      <c r="AO465" s="150"/>
      <c r="AP465" s="150"/>
      <c r="AQ465" s="150"/>
      <c r="AR465" s="150"/>
      <c r="AS465" s="150"/>
      <c r="AT465" s="150"/>
      <c r="AU465" s="150"/>
      <c r="AV465" s="150"/>
      <c r="AW465" s="150"/>
      <c r="AX465" s="150"/>
      <c r="AY465" s="150"/>
      <c r="AZ465" s="150"/>
      <c r="BA465" s="150"/>
      <c r="BB465" s="150"/>
      <c r="BC465" s="150"/>
      <c r="BD465" s="150"/>
      <c r="BE465" s="150"/>
      <c r="BF465" s="150"/>
      <c r="BG465" s="150"/>
      <c r="BH465" s="150"/>
    </row>
    <row r="466" spans="1:60" outlineLevel="3" x14ac:dyDescent="0.2">
      <c r="A466" s="157"/>
      <c r="B466" s="158"/>
      <c r="C466" s="185" t="s">
        <v>503</v>
      </c>
      <c r="D466" s="165"/>
      <c r="E466" s="166">
        <v>1.66</v>
      </c>
      <c r="F466" s="160"/>
      <c r="G466" s="160"/>
      <c r="H466" s="160"/>
      <c r="I466" s="160"/>
      <c r="J466" s="160"/>
      <c r="K466" s="160"/>
      <c r="L466" s="160"/>
      <c r="M466" s="160"/>
      <c r="N466" s="159"/>
      <c r="O466" s="159"/>
      <c r="P466" s="159"/>
      <c r="Q466" s="159"/>
      <c r="R466" s="160"/>
      <c r="S466" s="160"/>
      <c r="T466" s="160"/>
      <c r="U466" s="160"/>
      <c r="V466" s="160"/>
      <c r="W466" s="160"/>
      <c r="X466" s="160"/>
      <c r="Y466" s="160"/>
      <c r="Z466" s="150"/>
      <c r="AA466" s="150"/>
      <c r="AB466" s="150"/>
      <c r="AC466" s="150"/>
      <c r="AD466" s="150"/>
      <c r="AE466" s="150"/>
      <c r="AF466" s="150"/>
      <c r="AG466" s="150" t="s">
        <v>118</v>
      </c>
      <c r="AH466" s="150">
        <v>0</v>
      </c>
      <c r="AI466" s="150"/>
      <c r="AJ466" s="150"/>
      <c r="AK466" s="150"/>
      <c r="AL466" s="150"/>
      <c r="AM466" s="150"/>
      <c r="AN466" s="150"/>
      <c r="AO466" s="150"/>
      <c r="AP466" s="150"/>
      <c r="AQ466" s="150"/>
      <c r="AR466" s="150"/>
      <c r="AS466" s="150"/>
      <c r="AT466" s="150"/>
      <c r="AU466" s="150"/>
      <c r="AV466" s="150"/>
      <c r="AW466" s="150"/>
      <c r="AX466" s="150"/>
      <c r="AY466" s="150"/>
      <c r="AZ466" s="150"/>
      <c r="BA466" s="150"/>
      <c r="BB466" s="150"/>
      <c r="BC466" s="150"/>
      <c r="BD466" s="150"/>
      <c r="BE466" s="150"/>
      <c r="BF466" s="150"/>
      <c r="BG466" s="150"/>
      <c r="BH466" s="150"/>
    </row>
    <row r="467" spans="1:60" outlineLevel="3" x14ac:dyDescent="0.2">
      <c r="A467" s="157"/>
      <c r="B467" s="158"/>
      <c r="C467" s="185" t="s">
        <v>504</v>
      </c>
      <c r="D467" s="165"/>
      <c r="E467" s="166">
        <v>1.42</v>
      </c>
      <c r="F467" s="160"/>
      <c r="G467" s="160"/>
      <c r="H467" s="160"/>
      <c r="I467" s="160"/>
      <c r="J467" s="160"/>
      <c r="K467" s="160"/>
      <c r="L467" s="160"/>
      <c r="M467" s="160"/>
      <c r="N467" s="159"/>
      <c r="O467" s="159"/>
      <c r="P467" s="159"/>
      <c r="Q467" s="159"/>
      <c r="R467" s="160"/>
      <c r="S467" s="160"/>
      <c r="T467" s="160"/>
      <c r="U467" s="160"/>
      <c r="V467" s="160"/>
      <c r="W467" s="160"/>
      <c r="X467" s="160"/>
      <c r="Y467" s="160"/>
      <c r="Z467" s="150"/>
      <c r="AA467" s="150"/>
      <c r="AB467" s="150"/>
      <c r="AC467" s="150"/>
      <c r="AD467" s="150"/>
      <c r="AE467" s="150"/>
      <c r="AF467" s="150"/>
      <c r="AG467" s="150" t="s">
        <v>118</v>
      </c>
      <c r="AH467" s="150">
        <v>0</v>
      </c>
      <c r="AI467" s="150"/>
      <c r="AJ467" s="150"/>
      <c r="AK467" s="150"/>
      <c r="AL467" s="150"/>
      <c r="AM467" s="150"/>
      <c r="AN467" s="150"/>
      <c r="AO467" s="150"/>
      <c r="AP467" s="150"/>
      <c r="AQ467" s="150"/>
      <c r="AR467" s="150"/>
      <c r="AS467" s="150"/>
      <c r="AT467" s="150"/>
      <c r="AU467" s="150"/>
      <c r="AV467" s="150"/>
      <c r="AW467" s="150"/>
      <c r="AX467" s="150"/>
      <c r="AY467" s="150"/>
      <c r="AZ467" s="150"/>
      <c r="BA467" s="150"/>
      <c r="BB467" s="150"/>
      <c r="BC467" s="150"/>
      <c r="BD467" s="150"/>
      <c r="BE467" s="150"/>
      <c r="BF467" s="150"/>
      <c r="BG467" s="150"/>
      <c r="BH467" s="150"/>
    </row>
    <row r="468" spans="1:60" outlineLevel="3" x14ac:dyDescent="0.2">
      <c r="A468" s="157"/>
      <c r="B468" s="158"/>
      <c r="C468" s="185" t="s">
        <v>505</v>
      </c>
      <c r="D468" s="165"/>
      <c r="E468" s="166">
        <v>1.22</v>
      </c>
      <c r="F468" s="160"/>
      <c r="G468" s="160"/>
      <c r="H468" s="160"/>
      <c r="I468" s="160"/>
      <c r="J468" s="160"/>
      <c r="K468" s="160"/>
      <c r="L468" s="160"/>
      <c r="M468" s="160"/>
      <c r="N468" s="159"/>
      <c r="O468" s="159"/>
      <c r="P468" s="159"/>
      <c r="Q468" s="159"/>
      <c r="R468" s="160"/>
      <c r="S468" s="160"/>
      <c r="T468" s="160"/>
      <c r="U468" s="160"/>
      <c r="V468" s="160"/>
      <c r="W468" s="160"/>
      <c r="X468" s="160"/>
      <c r="Y468" s="160"/>
      <c r="Z468" s="150"/>
      <c r="AA468" s="150"/>
      <c r="AB468" s="150"/>
      <c r="AC468" s="150"/>
      <c r="AD468" s="150"/>
      <c r="AE468" s="150"/>
      <c r="AF468" s="150"/>
      <c r="AG468" s="150" t="s">
        <v>118</v>
      </c>
      <c r="AH468" s="150">
        <v>0</v>
      </c>
      <c r="AI468" s="150"/>
      <c r="AJ468" s="150"/>
      <c r="AK468" s="150"/>
      <c r="AL468" s="150"/>
      <c r="AM468" s="150"/>
      <c r="AN468" s="150"/>
      <c r="AO468" s="150"/>
      <c r="AP468" s="150"/>
      <c r="AQ468" s="150"/>
      <c r="AR468" s="150"/>
      <c r="AS468" s="150"/>
      <c r="AT468" s="150"/>
      <c r="AU468" s="150"/>
      <c r="AV468" s="150"/>
      <c r="AW468" s="150"/>
      <c r="AX468" s="150"/>
      <c r="AY468" s="150"/>
      <c r="AZ468" s="150"/>
      <c r="BA468" s="150"/>
      <c r="BB468" s="150"/>
      <c r="BC468" s="150"/>
      <c r="BD468" s="150"/>
      <c r="BE468" s="150"/>
      <c r="BF468" s="150"/>
      <c r="BG468" s="150"/>
      <c r="BH468" s="150"/>
    </row>
    <row r="469" spans="1:60" outlineLevel="3" x14ac:dyDescent="0.2">
      <c r="A469" s="157"/>
      <c r="B469" s="158"/>
      <c r="C469" s="185" t="s">
        <v>506</v>
      </c>
      <c r="D469" s="165"/>
      <c r="E469" s="166">
        <v>1.5</v>
      </c>
      <c r="F469" s="160"/>
      <c r="G469" s="160"/>
      <c r="H469" s="160"/>
      <c r="I469" s="160"/>
      <c r="J469" s="160"/>
      <c r="K469" s="160"/>
      <c r="L469" s="160"/>
      <c r="M469" s="160"/>
      <c r="N469" s="159"/>
      <c r="O469" s="159"/>
      <c r="P469" s="159"/>
      <c r="Q469" s="159"/>
      <c r="R469" s="160"/>
      <c r="S469" s="160"/>
      <c r="T469" s="160"/>
      <c r="U469" s="160"/>
      <c r="V469" s="160"/>
      <c r="W469" s="160"/>
      <c r="X469" s="160"/>
      <c r="Y469" s="160"/>
      <c r="Z469" s="150"/>
      <c r="AA469" s="150"/>
      <c r="AB469" s="150"/>
      <c r="AC469" s="150"/>
      <c r="AD469" s="150"/>
      <c r="AE469" s="150"/>
      <c r="AF469" s="150"/>
      <c r="AG469" s="150" t="s">
        <v>118</v>
      </c>
      <c r="AH469" s="150">
        <v>0</v>
      </c>
      <c r="AI469" s="150"/>
      <c r="AJ469" s="150"/>
      <c r="AK469" s="150"/>
      <c r="AL469" s="150"/>
      <c r="AM469" s="150"/>
      <c r="AN469" s="150"/>
      <c r="AO469" s="150"/>
      <c r="AP469" s="150"/>
      <c r="AQ469" s="150"/>
      <c r="AR469" s="150"/>
      <c r="AS469" s="150"/>
      <c r="AT469" s="150"/>
      <c r="AU469" s="150"/>
      <c r="AV469" s="150"/>
      <c r="AW469" s="150"/>
      <c r="AX469" s="150"/>
      <c r="AY469" s="150"/>
      <c r="AZ469" s="150"/>
      <c r="BA469" s="150"/>
      <c r="BB469" s="150"/>
      <c r="BC469" s="150"/>
      <c r="BD469" s="150"/>
      <c r="BE469" s="150"/>
      <c r="BF469" s="150"/>
      <c r="BG469" s="150"/>
      <c r="BH469" s="150"/>
    </row>
    <row r="470" spans="1:60" outlineLevel="1" x14ac:dyDescent="0.2">
      <c r="A470" s="176">
        <v>10</v>
      </c>
      <c r="B470" s="177" t="s">
        <v>523</v>
      </c>
      <c r="C470" s="184" t="s">
        <v>524</v>
      </c>
      <c r="D470" s="178" t="s">
        <v>135</v>
      </c>
      <c r="E470" s="179">
        <v>38.814</v>
      </c>
      <c r="F470" s="180">
        <v>0</v>
      </c>
      <c r="G470" s="181">
        <f>ROUND(E470*F470,2)</f>
        <v>0</v>
      </c>
      <c r="H470" s="161">
        <v>261.52999999999997</v>
      </c>
      <c r="I470" s="160">
        <f>ROUND(E470*H470,2)</f>
        <v>10151.030000000001</v>
      </c>
      <c r="J470" s="161">
        <v>163.66999999999999</v>
      </c>
      <c r="K470" s="160">
        <f>ROUND(E470*J470,2)</f>
        <v>6352.69</v>
      </c>
      <c r="L470" s="160">
        <v>21</v>
      </c>
      <c r="M470" s="160">
        <f>G470*(1+L470/100)</f>
        <v>0</v>
      </c>
      <c r="N470" s="159">
        <v>0</v>
      </c>
      <c r="O470" s="159">
        <f>ROUND(E470*N470,2)</f>
        <v>0</v>
      </c>
      <c r="P470" s="159">
        <v>0</v>
      </c>
      <c r="Q470" s="159">
        <f>ROUND(E470*P470,2)</f>
        <v>0</v>
      </c>
      <c r="R470" s="160"/>
      <c r="S470" s="160" t="s">
        <v>128</v>
      </c>
      <c r="T470" s="160" t="s">
        <v>111</v>
      </c>
      <c r="U470" s="160">
        <v>0.48499999999999999</v>
      </c>
      <c r="V470" s="160">
        <f>ROUND(E470*U470,2)</f>
        <v>18.82</v>
      </c>
      <c r="W470" s="160"/>
      <c r="X470" s="160" t="s">
        <v>136</v>
      </c>
      <c r="Y470" s="160" t="s">
        <v>113</v>
      </c>
      <c r="Z470" s="150"/>
      <c r="AA470" s="150"/>
      <c r="AB470" s="150"/>
      <c r="AC470" s="150"/>
      <c r="AD470" s="150"/>
      <c r="AE470" s="150"/>
      <c r="AF470" s="150"/>
      <c r="AG470" s="150" t="s">
        <v>137</v>
      </c>
      <c r="AH470" s="150"/>
      <c r="AI470" s="150"/>
      <c r="AJ470" s="150"/>
      <c r="AK470" s="150"/>
      <c r="AL470" s="150"/>
      <c r="AM470" s="150"/>
      <c r="AN470" s="150"/>
      <c r="AO470" s="150"/>
      <c r="AP470" s="150"/>
      <c r="AQ470" s="150"/>
      <c r="AR470" s="150"/>
      <c r="AS470" s="150"/>
      <c r="AT470" s="150"/>
      <c r="AU470" s="150"/>
      <c r="AV470" s="150"/>
      <c r="AW470" s="150"/>
      <c r="AX470" s="150"/>
      <c r="AY470" s="150"/>
      <c r="AZ470" s="150"/>
      <c r="BA470" s="150"/>
      <c r="BB470" s="150"/>
      <c r="BC470" s="150"/>
      <c r="BD470" s="150"/>
      <c r="BE470" s="150"/>
      <c r="BF470" s="150"/>
      <c r="BG470" s="150"/>
      <c r="BH470" s="150"/>
    </row>
    <row r="471" spans="1:60" outlineLevel="2" x14ac:dyDescent="0.2">
      <c r="A471" s="157"/>
      <c r="B471" s="158"/>
      <c r="C471" s="185" t="s">
        <v>509</v>
      </c>
      <c r="D471" s="165"/>
      <c r="E471" s="166"/>
      <c r="F471" s="160"/>
      <c r="G471" s="160"/>
      <c r="H471" s="160"/>
      <c r="I471" s="160"/>
      <c r="J471" s="160"/>
      <c r="K471" s="160"/>
      <c r="L471" s="160"/>
      <c r="M471" s="160"/>
      <c r="N471" s="159"/>
      <c r="O471" s="159"/>
      <c r="P471" s="159"/>
      <c r="Q471" s="159"/>
      <c r="R471" s="160"/>
      <c r="S471" s="160"/>
      <c r="T471" s="160"/>
      <c r="U471" s="160"/>
      <c r="V471" s="160"/>
      <c r="W471" s="160"/>
      <c r="X471" s="160"/>
      <c r="Y471" s="160"/>
      <c r="Z471" s="150"/>
      <c r="AA471" s="150"/>
      <c r="AB471" s="150"/>
      <c r="AC471" s="150"/>
      <c r="AD471" s="150"/>
      <c r="AE471" s="150"/>
      <c r="AF471" s="150"/>
      <c r="AG471" s="150" t="s">
        <v>118</v>
      </c>
      <c r="AH471" s="150">
        <v>0</v>
      </c>
      <c r="AI471" s="150"/>
      <c r="AJ471" s="150"/>
      <c r="AK471" s="150"/>
      <c r="AL471" s="150"/>
      <c r="AM471" s="150"/>
      <c r="AN471" s="150"/>
      <c r="AO471" s="150"/>
      <c r="AP471" s="150"/>
      <c r="AQ471" s="150"/>
      <c r="AR471" s="150"/>
      <c r="AS471" s="150"/>
      <c r="AT471" s="150"/>
      <c r="AU471" s="150"/>
      <c r="AV471" s="150"/>
      <c r="AW471" s="150"/>
      <c r="AX471" s="150"/>
      <c r="AY471" s="150"/>
      <c r="AZ471" s="150"/>
      <c r="BA471" s="150"/>
      <c r="BB471" s="150"/>
      <c r="BC471" s="150"/>
      <c r="BD471" s="150"/>
      <c r="BE471" s="150"/>
      <c r="BF471" s="150"/>
      <c r="BG471" s="150"/>
      <c r="BH471" s="150"/>
    </row>
    <row r="472" spans="1:60" outlineLevel="3" x14ac:dyDescent="0.2">
      <c r="A472" s="157"/>
      <c r="B472" s="158"/>
      <c r="C472" s="185" t="s">
        <v>147</v>
      </c>
      <c r="D472" s="165"/>
      <c r="E472" s="166"/>
      <c r="F472" s="160"/>
      <c r="G472" s="160"/>
      <c r="H472" s="160"/>
      <c r="I472" s="160"/>
      <c r="J472" s="160"/>
      <c r="K472" s="160"/>
      <c r="L472" s="160"/>
      <c r="M472" s="160"/>
      <c r="N472" s="159"/>
      <c r="O472" s="159"/>
      <c r="P472" s="159"/>
      <c r="Q472" s="159"/>
      <c r="R472" s="160"/>
      <c r="S472" s="160"/>
      <c r="T472" s="160"/>
      <c r="U472" s="160"/>
      <c r="V472" s="160"/>
      <c r="W472" s="160"/>
      <c r="X472" s="160"/>
      <c r="Y472" s="160"/>
      <c r="Z472" s="150"/>
      <c r="AA472" s="150"/>
      <c r="AB472" s="150"/>
      <c r="AC472" s="150"/>
      <c r="AD472" s="150"/>
      <c r="AE472" s="150"/>
      <c r="AF472" s="150"/>
      <c r="AG472" s="150" t="s">
        <v>118</v>
      </c>
      <c r="AH472" s="150">
        <v>0</v>
      </c>
      <c r="AI472" s="150"/>
      <c r="AJ472" s="150"/>
      <c r="AK472" s="150"/>
      <c r="AL472" s="150"/>
      <c r="AM472" s="150"/>
      <c r="AN472" s="150"/>
      <c r="AO472" s="150"/>
      <c r="AP472" s="150"/>
      <c r="AQ472" s="150"/>
      <c r="AR472" s="150"/>
      <c r="AS472" s="150"/>
      <c r="AT472" s="150"/>
      <c r="AU472" s="150"/>
      <c r="AV472" s="150"/>
      <c r="AW472" s="150"/>
      <c r="AX472" s="150"/>
      <c r="AY472" s="150"/>
      <c r="AZ472" s="150"/>
      <c r="BA472" s="150"/>
      <c r="BB472" s="150"/>
      <c r="BC472" s="150"/>
      <c r="BD472" s="150"/>
      <c r="BE472" s="150"/>
      <c r="BF472" s="150"/>
      <c r="BG472" s="150"/>
      <c r="BH472" s="150"/>
    </row>
    <row r="473" spans="1:60" outlineLevel="3" x14ac:dyDescent="0.2">
      <c r="A473" s="157"/>
      <c r="B473" s="158"/>
      <c r="C473" s="185" t="s">
        <v>510</v>
      </c>
      <c r="D473" s="165"/>
      <c r="E473" s="166">
        <v>2.81</v>
      </c>
      <c r="F473" s="160"/>
      <c r="G473" s="160"/>
      <c r="H473" s="160"/>
      <c r="I473" s="160"/>
      <c r="J473" s="160"/>
      <c r="K473" s="160"/>
      <c r="L473" s="160"/>
      <c r="M473" s="160"/>
      <c r="N473" s="159"/>
      <c r="O473" s="159"/>
      <c r="P473" s="159"/>
      <c r="Q473" s="159"/>
      <c r="R473" s="160"/>
      <c r="S473" s="160"/>
      <c r="T473" s="160"/>
      <c r="U473" s="160"/>
      <c r="V473" s="160"/>
      <c r="W473" s="160"/>
      <c r="X473" s="160"/>
      <c r="Y473" s="160"/>
      <c r="Z473" s="150"/>
      <c r="AA473" s="150"/>
      <c r="AB473" s="150"/>
      <c r="AC473" s="150"/>
      <c r="AD473" s="150"/>
      <c r="AE473" s="150"/>
      <c r="AF473" s="150"/>
      <c r="AG473" s="150" t="s">
        <v>118</v>
      </c>
      <c r="AH473" s="150">
        <v>0</v>
      </c>
      <c r="AI473" s="150"/>
      <c r="AJ473" s="150"/>
      <c r="AK473" s="150"/>
      <c r="AL473" s="150"/>
      <c r="AM473" s="150"/>
      <c r="AN473" s="150"/>
      <c r="AO473" s="150"/>
      <c r="AP473" s="150"/>
      <c r="AQ473" s="150"/>
      <c r="AR473" s="150"/>
      <c r="AS473" s="150"/>
      <c r="AT473" s="150"/>
      <c r="AU473" s="150"/>
      <c r="AV473" s="150"/>
      <c r="AW473" s="150"/>
      <c r="AX473" s="150"/>
      <c r="AY473" s="150"/>
      <c r="AZ473" s="150"/>
      <c r="BA473" s="150"/>
      <c r="BB473" s="150"/>
      <c r="BC473" s="150"/>
      <c r="BD473" s="150"/>
      <c r="BE473" s="150"/>
      <c r="BF473" s="150"/>
      <c r="BG473" s="150"/>
      <c r="BH473" s="150"/>
    </row>
    <row r="474" spans="1:60" outlineLevel="3" x14ac:dyDescent="0.2">
      <c r="A474" s="157"/>
      <c r="B474" s="158"/>
      <c r="C474" s="185" t="s">
        <v>511</v>
      </c>
      <c r="D474" s="165"/>
      <c r="E474" s="166">
        <v>3.5139999999999998</v>
      </c>
      <c r="F474" s="160"/>
      <c r="G474" s="160"/>
      <c r="H474" s="160"/>
      <c r="I474" s="160"/>
      <c r="J474" s="160"/>
      <c r="K474" s="160"/>
      <c r="L474" s="160"/>
      <c r="M474" s="160"/>
      <c r="N474" s="159"/>
      <c r="O474" s="159"/>
      <c r="P474" s="159"/>
      <c r="Q474" s="159"/>
      <c r="R474" s="160"/>
      <c r="S474" s="160"/>
      <c r="T474" s="160"/>
      <c r="U474" s="160"/>
      <c r="V474" s="160"/>
      <c r="W474" s="160"/>
      <c r="X474" s="160"/>
      <c r="Y474" s="160"/>
      <c r="Z474" s="150"/>
      <c r="AA474" s="150"/>
      <c r="AB474" s="150"/>
      <c r="AC474" s="150"/>
      <c r="AD474" s="150"/>
      <c r="AE474" s="150"/>
      <c r="AF474" s="150"/>
      <c r="AG474" s="150" t="s">
        <v>118</v>
      </c>
      <c r="AH474" s="150">
        <v>0</v>
      </c>
      <c r="AI474" s="150"/>
      <c r="AJ474" s="150"/>
      <c r="AK474" s="150"/>
      <c r="AL474" s="150"/>
      <c r="AM474" s="150"/>
      <c r="AN474" s="150"/>
      <c r="AO474" s="150"/>
      <c r="AP474" s="150"/>
      <c r="AQ474" s="150"/>
      <c r="AR474" s="150"/>
      <c r="AS474" s="150"/>
      <c r="AT474" s="150"/>
      <c r="AU474" s="150"/>
      <c r="AV474" s="150"/>
      <c r="AW474" s="150"/>
      <c r="AX474" s="150"/>
      <c r="AY474" s="150"/>
      <c r="AZ474" s="150"/>
      <c r="BA474" s="150"/>
      <c r="BB474" s="150"/>
      <c r="BC474" s="150"/>
      <c r="BD474" s="150"/>
      <c r="BE474" s="150"/>
      <c r="BF474" s="150"/>
      <c r="BG474" s="150"/>
      <c r="BH474" s="150"/>
    </row>
    <row r="475" spans="1:60" outlineLevel="3" x14ac:dyDescent="0.2">
      <c r="A475" s="157"/>
      <c r="B475" s="158"/>
      <c r="C475" s="185" t="s">
        <v>512</v>
      </c>
      <c r="D475" s="165"/>
      <c r="E475" s="166">
        <v>6.8479999999999999</v>
      </c>
      <c r="F475" s="160"/>
      <c r="G475" s="160"/>
      <c r="H475" s="160"/>
      <c r="I475" s="160"/>
      <c r="J475" s="160"/>
      <c r="K475" s="160"/>
      <c r="L475" s="160"/>
      <c r="M475" s="160"/>
      <c r="N475" s="159"/>
      <c r="O475" s="159"/>
      <c r="P475" s="159"/>
      <c r="Q475" s="159"/>
      <c r="R475" s="160"/>
      <c r="S475" s="160"/>
      <c r="T475" s="160"/>
      <c r="U475" s="160"/>
      <c r="V475" s="160"/>
      <c r="W475" s="160"/>
      <c r="X475" s="160"/>
      <c r="Y475" s="160"/>
      <c r="Z475" s="150"/>
      <c r="AA475" s="150"/>
      <c r="AB475" s="150"/>
      <c r="AC475" s="150"/>
      <c r="AD475" s="150"/>
      <c r="AE475" s="150"/>
      <c r="AF475" s="150"/>
      <c r="AG475" s="150" t="s">
        <v>118</v>
      </c>
      <c r="AH475" s="150">
        <v>0</v>
      </c>
      <c r="AI475" s="150"/>
      <c r="AJ475" s="150"/>
      <c r="AK475" s="150"/>
      <c r="AL475" s="150"/>
      <c r="AM475" s="150"/>
      <c r="AN475" s="150"/>
      <c r="AO475" s="150"/>
      <c r="AP475" s="150"/>
      <c r="AQ475" s="150"/>
      <c r="AR475" s="150"/>
      <c r="AS475" s="150"/>
      <c r="AT475" s="150"/>
      <c r="AU475" s="150"/>
      <c r="AV475" s="150"/>
      <c r="AW475" s="150"/>
      <c r="AX475" s="150"/>
      <c r="AY475" s="150"/>
      <c r="AZ475" s="150"/>
      <c r="BA475" s="150"/>
      <c r="BB475" s="150"/>
      <c r="BC475" s="150"/>
      <c r="BD475" s="150"/>
      <c r="BE475" s="150"/>
      <c r="BF475" s="150"/>
      <c r="BG475" s="150"/>
      <c r="BH475" s="150"/>
    </row>
    <row r="476" spans="1:60" outlineLevel="3" x14ac:dyDescent="0.2">
      <c r="A476" s="157"/>
      <c r="B476" s="158"/>
      <c r="C476" s="185" t="s">
        <v>144</v>
      </c>
      <c r="D476" s="165"/>
      <c r="E476" s="166"/>
      <c r="F476" s="160"/>
      <c r="G476" s="160"/>
      <c r="H476" s="160"/>
      <c r="I476" s="160"/>
      <c r="J476" s="160"/>
      <c r="K476" s="160"/>
      <c r="L476" s="160"/>
      <c r="M476" s="160"/>
      <c r="N476" s="159"/>
      <c r="O476" s="159"/>
      <c r="P476" s="159"/>
      <c r="Q476" s="159"/>
      <c r="R476" s="160"/>
      <c r="S476" s="160"/>
      <c r="T476" s="160"/>
      <c r="U476" s="160"/>
      <c r="V476" s="160"/>
      <c r="W476" s="160"/>
      <c r="X476" s="160"/>
      <c r="Y476" s="160"/>
      <c r="Z476" s="150"/>
      <c r="AA476" s="150"/>
      <c r="AB476" s="150"/>
      <c r="AC476" s="150"/>
      <c r="AD476" s="150"/>
      <c r="AE476" s="150"/>
      <c r="AF476" s="150"/>
      <c r="AG476" s="150" t="s">
        <v>118</v>
      </c>
      <c r="AH476" s="150">
        <v>0</v>
      </c>
      <c r="AI476" s="150"/>
      <c r="AJ476" s="150"/>
      <c r="AK476" s="150"/>
      <c r="AL476" s="150"/>
      <c r="AM476" s="150"/>
      <c r="AN476" s="150"/>
      <c r="AO476" s="150"/>
      <c r="AP476" s="150"/>
      <c r="AQ476" s="150"/>
      <c r="AR476" s="150"/>
      <c r="AS476" s="150"/>
      <c r="AT476" s="150"/>
      <c r="AU476" s="150"/>
      <c r="AV476" s="150"/>
      <c r="AW476" s="150"/>
      <c r="AX476" s="150"/>
      <c r="AY476" s="150"/>
      <c r="AZ476" s="150"/>
      <c r="BA476" s="150"/>
      <c r="BB476" s="150"/>
      <c r="BC476" s="150"/>
      <c r="BD476" s="150"/>
      <c r="BE476" s="150"/>
      <c r="BF476" s="150"/>
      <c r="BG476" s="150"/>
      <c r="BH476" s="150"/>
    </row>
    <row r="477" spans="1:60" outlineLevel="3" x14ac:dyDescent="0.2">
      <c r="A477" s="157"/>
      <c r="B477" s="158"/>
      <c r="C477" s="185" t="s">
        <v>181</v>
      </c>
      <c r="D477" s="165"/>
      <c r="E477" s="166"/>
      <c r="F477" s="160"/>
      <c r="G477" s="160"/>
      <c r="H477" s="160"/>
      <c r="I477" s="160"/>
      <c r="J477" s="160"/>
      <c r="K477" s="160"/>
      <c r="L477" s="160"/>
      <c r="M477" s="160"/>
      <c r="N477" s="159"/>
      <c r="O477" s="159"/>
      <c r="P477" s="159"/>
      <c r="Q477" s="159"/>
      <c r="R477" s="160"/>
      <c r="S477" s="160"/>
      <c r="T477" s="160"/>
      <c r="U477" s="160"/>
      <c r="V477" s="160"/>
      <c r="W477" s="160"/>
      <c r="X477" s="160"/>
      <c r="Y477" s="160"/>
      <c r="Z477" s="150"/>
      <c r="AA477" s="150"/>
      <c r="AB477" s="150"/>
      <c r="AC477" s="150"/>
      <c r="AD477" s="150"/>
      <c r="AE477" s="150"/>
      <c r="AF477" s="150"/>
      <c r="AG477" s="150" t="s">
        <v>118</v>
      </c>
      <c r="AH477" s="150">
        <v>0</v>
      </c>
      <c r="AI477" s="150"/>
      <c r="AJ477" s="150"/>
      <c r="AK477" s="150"/>
      <c r="AL477" s="150"/>
      <c r="AM477" s="150"/>
      <c r="AN477" s="150"/>
      <c r="AO477" s="150"/>
      <c r="AP477" s="150"/>
      <c r="AQ477" s="150"/>
      <c r="AR477" s="150"/>
      <c r="AS477" s="150"/>
      <c r="AT477" s="150"/>
      <c r="AU477" s="150"/>
      <c r="AV477" s="150"/>
      <c r="AW477" s="150"/>
      <c r="AX477" s="150"/>
      <c r="AY477" s="150"/>
      <c r="AZ477" s="150"/>
      <c r="BA477" s="150"/>
      <c r="BB477" s="150"/>
      <c r="BC477" s="150"/>
      <c r="BD477" s="150"/>
      <c r="BE477" s="150"/>
      <c r="BF477" s="150"/>
      <c r="BG477" s="150"/>
      <c r="BH477" s="150"/>
    </row>
    <row r="478" spans="1:60" outlineLevel="3" x14ac:dyDescent="0.2">
      <c r="A478" s="157"/>
      <c r="B478" s="158"/>
      <c r="C478" s="185" t="s">
        <v>513</v>
      </c>
      <c r="D478" s="165"/>
      <c r="E478" s="166">
        <v>2.13</v>
      </c>
      <c r="F478" s="160"/>
      <c r="G478" s="160"/>
      <c r="H478" s="160"/>
      <c r="I478" s="160"/>
      <c r="J478" s="160"/>
      <c r="K478" s="160"/>
      <c r="L478" s="160"/>
      <c r="M478" s="160"/>
      <c r="N478" s="159"/>
      <c r="O478" s="159"/>
      <c r="P478" s="159"/>
      <c r="Q478" s="159"/>
      <c r="R478" s="160"/>
      <c r="S478" s="160"/>
      <c r="T478" s="160"/>
      <c r="U478" s="160"/>
      <c r="V478" s="160"/>
      <c r="W478" s="160"/>
      <c r="X478" s="160"/>
      <c r="Y478" s="160"/>
      <c r="Z478" s="150"/>
      <c r="AA478" s="150"/>
      <c r="AB478" s="150"/>
      <c r="AC478" s="150"/>
      <c r="AD478" s="150"/>
      <c r="AE478" s="150"/>
      <c r="AF478" s="150"/>
      <c r="AG478" s="150" t="s">
        <v>118</v>
      </c>
      <c r="AH478" s="150">
        <v>0</v>
      </c>
      <c r="AI478" s="150"/>
      <c r="AJ478" s="150"/>
      <c r="AK478" s="150"/>
      <c r="AL478" s="150"/>
      <c r="AM478" s="150"/>
      <c r="AN478" s="150"/>
      <c r="AO478" s="150"/>
      <c r="AP478" s="150"/>
      <c r="AQ478" s="150"/>
      <c r="AR478" s="150"/>
      <c r="AS478" s="150"/>
      <c r="AT478" s="150"/>
      <c r="AU478" s="150"/>
      <c r="AV478" s="150"/>
      <c r="AW478" s="150"/>
      <c r="AX478" s="150"/>
      <c r="AY478" s="150"/>
      <c r="AZ478" s="150"/>
      <c r="BA478" s="150"/>
      <c r="BB478" s="150"/>
      <c r="BC478" s="150"/>
      <c r="BD478" s="150"/>
      <c r="BE478" s="150"/>
      <c r="BF478" s="150"/>
      <c r="BG478" s="150"/>
      <c r="BH478" s="150"/>
    </row>
    <row r="479" spans="1:60" outlineLevel="3" x14ac:dyDescent="0.2">
      <c r="A479" s="157"/>
      <c r="B479" s="158"/>
      <c r="C479" s="185" t="s">
        <v>514</v>
      </c>
      <c r="D479" s="165"/>
      <c r="E479" s="166">
        <v>3.0219999999999998</v>
      </c>
      <c r="F479" s="160"/>
      <c r="G479" s="160"/>
      <c r="H479" s="160"/>
      <c r="I479" s="160"/>
      <c r="J479" s="160"/>
      <c r="K479" s="160"/>
      <c r="L479" s="160"/>
      <c r="M479" s="160"/>
      <c r="N479" s="159"/>
      <c r="O479" s="159"/>
      <c r="P479" s="159"/>
      <c r="Q479" s="159"/>
      <c r="R479" s="160"/>
      <c r="S479" s="160"/>
      <c r="T479" s="160"/>
      <c r="U479" s="160"/>
      <c r="V479" s="160"/>
      <c r="W479" s="160"/>
      <c r="X479" s="160"/>
      <c r="Y479" s="160"/>
      <c r="Z479" s="150"/>
      <c r="AA479" s="150"/>
      <c r="AB479" s="150"/>
      <c r="AC479" s="150"/>
      <c r="AD479" s="150"/>
      <c r="AE479" s="150"/>
      <c r="AF479" s="150"/>
      <c r="AG479" s="150" t="s">
        <v>118</v>
      </c>
      <c r="AH479" s="150">
        <v>0</v>
      </c>
      <c r="AI479" s="150"/>
      <c r="AJ479" s="150"/>
      <c r="AK479" s="150"/>
      <c r="AL479" s="150"/>
      <c r="AM479" s="150"/>
      <c r="AN479" s="150"/>
      <c r="AO479" s="150"/>
      <c r="AP479" s="150"/>
      <c r="AQ479" s="150"/>
      <c r="AR479" s="150"/>
      <c r="AS479" s="150"/>
      <c r="AT479" s="150"/>
      <c r="AU479" s="150"/>
      <c r="AV479" s="150"/>
      <c r="AW479" s="150"/>
      <c r="AX479" s="150"/>
      <c r="AY479" s="150"/>
      <c r="AZ479" s="150"/>
      <c r="BA479" s="150"/>
      <c r="BB479" s="150"/>
      <c r="BC479" s="150"/>
      <c r="BD479" s="150"/>
      <c r="BE479" s="150"/>
      <c r="BF479" s="150"/>
      <c r="BG479" s="150"/>
      <c r="BH479" s="150"/>
    </row>
    <row r="480" spans="1:60" outlineLevel="3" x14ac:dyDescent="0.2">
      <c r="A480" s="157"/>
      <c r="B480" s="158"/>
      <c r="C480" s="185" t="s">
        <v>144</v>
      </c>
      <c r="D480" s="165"/>
      <c r="E480" s="166"/>
      <c r="F480" s="160"/>
      <c r="G480" s="160"/>
      <c r="H480" s="160"/>
      <c r="I480" s="160"/>
      <c r="J480" s="160"/>
      <c r="K480" s="160"/>
      <c r="L480" s="160"/>
      <c r="M480" s="160"/>
      <c r="N480" s="159"/>
      <c r="O480" s="159"/>
      <c r="P480" s="159"/>
      <c r="Q480" s="159"/>
      <c r="R480" s="160"/>
      <c r="S480" s="160"/>
      <c r="T480" s="160"/>
      <c r="U480" s="160"/>
      <c r="V480" s="160"/>
      <c r="W480" s="160"/>
      <c r="X480" s="160"/>
      <c r="Y480" s="160"/>
      <c r="Z480" s="150"/>
      <c r="AA480" s="150"/>
      <c r="AB480" s="150"/>
      <c r="AC480" s="150"/>
      <c r="AD480" s="150"/>
      <c r="AE480" s="150"/>
      <c r="AF480" s="150"/>
      <c r="AG480" s="150" t="s">
        <v>118</v>
      </c>
      <c r="AH480" s="150">
        <v>0</v>
      </c>
      <c r="AI480" s="150"/>
      <c r="AJ480" s="150"/>
      <c r="AK480" s="150"/>
      <c r="AL480" s="150"/>
      <c r="AM480" s="150"/>
      <c r="AN480" s="150"/>
      <c r="AO480" s="150"/>
      <c r="AP480" s="150"/>
      <c r="AQ480" s="150"/>
      <c r="AR480" s="150"/>
      <c r="AS480" s="150"/>
      <c r="AT480" s="150"/>
      <c r="AU480" s="150"/>
      <c r="AV480" s="150"/>
      <c r="AW480" s="150"/>
      <c r="AX480" s="150"/>
      <c r="AY480" s="150"/>
      <c r="AZ480" s="150"/>
      <c r="BA480" s="150"/>
      <c r="BB480" s="150"/>
      <c r="BC480" s="150"/>
      <c r="BD480" s="150"/>
      <c r="BE480" s="150"/>
      <c r="BF480" s="150"/>
      <c r="BG480" s="150"/>
      <c r="BH480" s="150"/>
    </row>
    <row r="481" spans="1:60" outlineLevel="3" x14ac:dyDescent="0.2">
      <c r="A481" s="157"/>
      <c r="B481" s="158"/>
      <c r="C481" s="185" t="s">
        <v>308</v>
      </c>
      <c r="D481" s="165"/>
      <c r="E481" s="166"/>
      <c r="F481" s="160"/>
      <c r="G481" s="160"/>
      <c r="H481" s="160"/>
      <c r="I481" s="160"/>
      <c r="J481" s="160"/>
      <c r="K481" s="160"/>
      <c r="L481" s="160"/>
      <c r="M481" s="160"/>
      <c r="N481" s="159"/>
      <c r="O481" s="159"/>
      <c r="P481" s="159"/>
      <c r="Q481" s="159"/>
      <c r="R481" s="160"/>
      <c r="S481" s="160"/>
      <c r="T481" s="160"/>
      <c r="U481" s="160"/>
      <c r="V481" s="160"/>
      <c r="W481" s="160"/>
      <c r="X481" s="160"/>
      <c r="Y481" s="160"/>
      <c r="Z481" s="150"/>
      <c r="AA481" s="150"/>
      <c r="AB481" s="150"/>
      <c r="AC481" s="150"/>
      <c r="AD481" s="150"/>
      <c r="AE481" s="150"/>
      <c r="AF481" s="150"/>
      <c r="AG481" s="150" t="s">
        <v>118</v>
      </c>
      <c r="AH481" s="150">
        <v>0</v>
      </c>
      <c r="AI481" s="150"/>
      <c r="AJ481" s="150"/>
      <c r="AK481" s="150"/>
      <c r="AL481" s="150"/>
      <c r="AM481" s="150"/>
      <c r="AN481" s="150"/>
      <c r="AO481" s="150"/>
      <c r="AP481" s="150"/>
      <c r="AQ481" s="150"/>
      <c r="AR481" s="150"/>
      <c r="AS481" s="150"/>
      <c r="AT481" s="150"/>
      <c r="AU481" s="150"/>
      <c r="AV481" s="150"/>
      <c r="AW481" s="150"/>
      <c r="AX481" s="150"/>
      <c r="AY481" s="150"/>
      <c r="AZ481" s="150"/>
      <c r="BA481" s="150"/>
      <c r="BB481" s="150"/>
      <c r="BC481" s="150"/>
      <c r="BD481" s="150"/>
      <c r="BE481" s="150"/>
      <c r="BF481" s="150"/>
      <c r="BG481" s="150"/>
      <c r="BH481" s="150"/>
    </row>
    <row r="482" spans="1:60" outlineLevel="3" x14ac:dyDescent="0.2">
      <c r="A482" s="157"/>
      <c r="B482" s="158"/>
      <c r="C482" s="185" t="s">
        <v>515</v>
      </c>
      <c r="D482" s="165"/>
      <c r="E482" s="166">
        <v>1.768</v>
      </c>
      <c r="F482" s="160"/>
      <c r="G482" s="160"/>
      <c r="H482" s="160"/>
      <c r="I482" s="160"/>
      <c r="J482" s="160"/>
      <c r="K482" s="160"/>
      <c r="L482" s="160"/>
      <c r="M482" s="160"/>
      <c r="N482" s="159"/>
      <c r="O482" s="159"/>
      <c r="P482" s="159"/>
      <c r="Q482" s="159"/>
      <c r="R482" s="160"/>
      <c r="S482" s="160"/>
      <c r="T482" s="160"/>
      <c r="U482" s="160"/>
      <c r="V482" s="160"/>
      <c r="W482" s="160"/>
      <c r="X482" s="160"/>
      <c r="Y482" s="160"/>
      <c r="Z482" s="150"/>
      <c r="AA482" s="150"/>
      <c r="AB482" s="150"/>
      <c r="AC482" s="150"/>
      <c r="AD482" s="150"/>
      <c r="AE482" s="150"/>
      <c r="AF482" s="150"/>
      <c r="AG482" s="150" t="s">
        <v>118</v>
      </c>
      <c r="AH482" s="150">
        <v>0</v>
      </c>
      <c r="AI482" s="150"/>
      <c r="AJ482" s="150"/>
      <c r="AK482" s="150"/>
      <c r="AL482" s="150"/>
      <c r="AM482" s="150"/>
      <c r="AN482" s="150"/>
      <c r="AO482" s="150"/>
      <c r="AP482" s="150"/>
      <c r="AQ482" s="150"/>
      <c r="AR482" s="150"/>
      <c r="AS482" s="150"/>
      <c r="AT482" s="150"/>
      <c r="AU482" s="150"/>
      <c r="AV482" s="150"/>
      <c r="AW482" s="150"/>
      <c r="AX482" s="150"/>
      <c r="AY482" s="150"/>
      <c r="AZ482" s="150"/>
      <c r="BA482" s="150"/>
      <c r="BB482" s="150"/>
      <c r="BC482" s="150"/>
      <c r="BD482" s="150"/>
      <c r="BE482" s="150"/>
      <c r="BF482" s="150"/>
      <c r="BG482" s="150"/>
      <c r="BH482" s="150"/>
    </row>
    <row r="483" spans="1:60" outlineLevel="3" x14ac:dyDescent="0.2">
      <c r="A483" s="157"/>
      <c r="B483" s="158"/>
      <c r="C483" s="185" t="s">
        <v>144</v>
      </c>
      <c r="D483" s="165"/>
      <c r="E483" s="166"/>
      <c r="F483" s="160"/>
      <c r="G483" s="160"/>
      <c r="H483" s="160"/>
      <c r="I483" s="160"/>
      <c r="J483" s="160"/>
      <c r="K483" s="160"/>
      <c r="L483" s="160"/>
      <c r="M483" s="160"/>
      <c r="N483" s="159"/>
      <c r="O483" s="159"/>
      <c r="P483" s="159"/>
      <c r="Q483" s="159"/>
      <c r="R483" s="160"/>
      <c r="S483" s="160"/>
      <c r="T483" s="160"/>
      <c r="U483" s="160"/>
      <c r="V483" s="160"/>
      <c r="W483" s="160"/>
      <c r="X483" s="160"/>
      <c r="Y483" s="160"/>
      <c r="Z483" s="150"/>
      <c r="AA483" s="150"/>
      <c r="AB483" s="150"/>
      <c r="AC483" s="150"/>
      <c r="AD483" s="150"/>
      <c r="AE483" s="150"/>
      <c r="AF483" s="150"/>
      <c r="AG483" s="150" t="s">
        <v>118</v>
      </c>
      <c r="AH483" s="150">
        <v>0</v>
      </c>
      <c r="AI483" s="150"/>
      <c r="AJ483" s="150"/>
      <c r="AK483" s="150"/>
      <c r="AL483" s="150"/>
      <c r="AM483" s="150"/>
      <c r="AN483" s="150"/>
      <c r="AO483" s="150"/>
      <c r="AP483" s="150"/>
      <c r="AQ483" s="150"/>
      <c r="AR483" s="150"/>
      <c r="AS483" s="150"/>
      <c r="AT483" s="150"/>
      <c r="AU483" s="150"/>
      <c r="AV483" s="150"/>
      <c r="AW483" s="150"/>
      <c r="AX483" s="150"/>
      <c r="AY483" s="150"/>
      <c r="AZ483" s="150"/>
      <c r="BA483" s="150"/>
      <c r="BB483" s="150"/>
      <c r="BC483" s="150"/>
      <c r="BD483" s="150"/>
      <c r="BE483" s="150"/>
      <c r="BF483" s="150"/>
      <c r="BG483" s="150"/>
      <c r="BH483" s="150"/>
    </row>
    <row r="484" spans="1:60" outlineLevel="3" x14ac:dyDescent="0.2">
      <c r="A484" s="157"/>
      <c r="B484" s="158"/>
      <c r="C484" s="185" t="s">
        <v>345</v>
      </c>
      <c r="D484" s="165"/>
      <c r="E484" s="166"/>
      <c r="F484" s="160"/>
      <c r="G484" s="160"/>
      <c r="H484" s="160"/>
      <c r="I484" s="160"/>
      <c r="J484" s="160"/>
      <c r="K484" s="160"/>
      <c r="L484" s="160"/>
      <c r="M484" s="160"/>
      <c r="N484" s="159"/>
      <c r="O484" s="159"/>
      <c r="P484" s="159"/>
      <c r="Q484" s="159"/>
      <c r="R484" s="160"/>
      <c r="S484" s="160"/>
      <c r="T484" s="160"/>
      <c r="U484" s="160"/>
      <c r="V484" s="160"/>
      <c r="W484" s="160"/>
      <c r="X484" s="160"/>
      <c r="Y484" s="160"/>
      <c r="Z484" s="150"/>
      <c r="AA484" s="150"/>
      <c r="AB484" s="150"/>
      <c r="AC484" s="150"/>
      <c r="AD484" s="150"/>
      <c r="AE484" s="150"/>
      <c r="AF484" s="150"/>
      <c r="AG484" s="150" t="s">
        <v>118</v>
      </c>
      <c r="AH484" s="150">
        <v>0</v>
      </c>
      <c r="AI484" s="150"/>
      <c r="AJ484" s="150"/>
      <c r="AK484" s="150"/>
      <c r="AL484" s="150"/>
      <c r="AM484" s="150"/>
      <c r="AN484" s="150"/>
      <c r="AO484" s="150"/>
      <c r="AP484" s="150"/>
      <c r="AQ484" s="150"/>
      <c r="AR484" s="150"/>
      <c r="AS484" s="150"/>
      <c r="AT484" s="150"/>
      <c r="AU484" s="150"/>
      <c r="AV484" s="150"/>
      <c r="AW484" s="150"/>
      <c r="AX484" s="150"/>
      <c r="AY484" s="150"/>
      <c r="AZ484" s="150"/>
      <c r="BA484" s="150"/>
      <c r="BB484" s="150"/>
      <c r="BC484" s="150"/>
      <c r="BD484" s="150"/>
      <c r="BE484" s="150"/>
      <c r="BF484" s="150"/>
      <c r="BG484" s="150"/>
      <c r="BH484" s="150"/>
    </row>
    <row r="485" spans="1:60" outlineLevel="3" x14ac:dyDescent="0.2">
      <c r="A485" s="157"/>
      <c r="B485" s="158"/>
      <c r="C485" s="185" t="s">
        <v>516</v>
      </c>
      <c r="D485" s="165"/>
      <c r="E485" s="166">
        <v>9.2620000000000005</v>
      </c>
      <c r="F485" s="160"/>
      <c r="G485" s="160"/>
      <c r="H485" s="160"/>
      <c r="I485" s="160"/>
      <c r="J485" s="160"/>
      <c r="K485" s="160"/>
      <c r="L485" s="160"/>
      <c r="M485" s="160"/>
      <c r="N485" s="159"/>
      <c r="O485" s="159"/>
      <c r="P485" s="159"/>
      <c r="Q485" s="159"/>
      <c r="R485" s="160"/>
      <c r="S485" s="160"/>
      <c r="T485" s="160"/>
      <c r="U485" s="160"/>
      <c r="V485" s="160"/>
      <c r="W485" s="160"/>
      <c r="X485" s="160"/>
      <c r="Y485" s="160"/>
      <c r="Z485" s="150"/>
      <c r="AA485" s="150"/>
      <c r="AB485" s="150"/>
      <c r="AC485" s="150"/>
      <c r="AD485" s="150"/>
      <c r="AE485" s="150"/>
      <c r="AF485" s="150"/>
      <c r="AG485" s="150" t="s">
        <v>118</v>
      </c>
      <c r="AH485" s="150">
        <v>0</v>
      </c>
      <c r="AI485" s="150"/>
      <c r="AJ485" s="150"/>
      <c r="AK485" s="150"/>
      <c r="AL485" s="150"/>
      <c r="AM485" s="150"/>
      <c r="AN485" s="150"/>
      <c r="AO485" s="150"/>
      <c r="AP485" s="150"/>
      <c r="AQ485" s="150"/>
      <c r="AR485" s="150"/>
      <c r="AS485" s="150"/>
      <c r="AT485" s="150"/>
      <c r="AU485" s="150"/>
      <c r="AV485" s="150"/>
      <c r="AW485" s="150"/>
      <c r="AX485" s="150"/>
      <c r="AY485" s="150"/>
      <c r="AZ485" s="150"/>
      <c r="BA485" s="150"/>
      <c r="BB485" s="150"/>
      <c r="BC485" s="150"/>
      <c r="BD485" s="150"/>
      <c r="BE485" s="150"/>
      <c r="BF485" s="150"/>
      <c r="BG485" s="150"/>
      <c r="BH485" s="150"/>
    </row>
    <row r="486" spans="1:60" outlineLevel="3" x14ac:dyDescent="0.2">
      <c r="A486" s="157"/>
      <c r="B486" s="158"/>
      <c r="C486" s="185" t="s">
        <v>517</v>
      </c>
      <c r="D486" s="165"/>
      <c r="E486" s="166">
        <v>9.4600000000000009</v>
      </c>
      <c r="F486" s="160"/>
      <c r="G486" s="160"/>
      <c r="H486" s="160"/>
      <c r="I486" s="160"/>
      <c r="J486" s="160"/>
      <c r="K486" s="160"/>
      <c r="L486" s="160"/>
      <c r="M486" s="160"/>
      <c r="N486" s="159"/>
      <c r="O486" s="159"/>
      <c r="P486" s="159"/>
      <c r="Q486" s="159"/>
      <c r="R486" s="160"/>
      <c r="S486" s="160"/>
      <c r="T486" s="160"/>
      <c r="U486" s="160"/>
      <c r="V486" s="160"/>
      <c r="W486" s="160"/>
      <c r="X486" s="160"/>
      <c r="Y486" s="160"/>
      <c r="Z486" s="150"/>
      <c r="AA486" s="150"/>
      <c r="AB486" s="150"/>
      <c r="AC486" s="150"/>
      <c r="AD486" s="150"/>
      <c r="AE486" s="150"/>
      <c r="AF486" s="150"/>
      <c r="AG486" s="150" t="s">
        <v>118</v>
      </c>
      <c r="AH486" s="150">
        <v>0</v>
      </c>
      <c r="AI486" s="150"/>
      <c r="AJ486" s="150"/>
      <c r="AK486" s="150"/>
      <c r="AL486" s="150"/>
      <c r="AM486" s="150"/>
      <c r="AN486" s="150"/>
      <c r="AO486" s="150"/>
      <c r="AP486" s="150"/>
      <c r="AQ486" s="150"/>
      <c r="AR486" s="150"/>
      <c r="AS486" s="150"/>
      <c r="AT486" s="150"/>
      <c r="AU486" s="150"/>
      <c r="AV486" s="150"/>
      <c r="AW486" s="150"/>
      <c r="AX486" s="150"/>
      <c r="AY486" s="150"/>
      <c r="AZ486" s="150"/>
      <c r="BA486" s="150"/>
      <c r="BB486" s="150"/>
      <c r="BC486" s="150"/>
      <c r="BD486" s="150"/>
      <c r="BE486" s="150"/>
      <c r="BF486" s="150"/>
      <c r="BG486" s="150"/>
      <c r="BH486" s="150"/>
    </row>
    <row r="487" spans="1:60" x14ac:dyDescent="0.2">
      <c r="A487" s="169" t="s">
        <v>105</v>
      </c>
      <c r="B487" s="170" t="s">
        <v>72</v>
      </c>
      <c r="C487" s="183" t="s">
        <v>73</v>
      </c>
      <c r="D487" s="171"/>
      <c r="E487" s="172"/>
      <c r="F487" s="173"/>
      <c r="G487" s="174">
        <f>SUMIF(AG488:AG493,"&lt;&gt;NOR",G488:G493)</f>
        <v>0</v>
      </c>
      <c r="H487" s="168"/>
      <c r="I487" s="168">
        <f>SUM(I488:I493)</f>
        <v>27026.62</v>
      </c>
      <c r="J487" s="168"/>
      <c r="K487" s="168">
        <f>SUM(K488:K493)</f>
        <v>78692.399999999994</v>
      </c>
      <c r="L487" s="168"/>
      <c r="M487" s="168">
        <f>SUM(M488:M493)</f>
        <v>0</v>
      </c>
      <c r="N487" s="167"/>
      <c r="O487" s="167">
        <f>SUM(O488:O493)</f>
        <v>0.56999999999999995</v>
      </c>
      <c r="P487" s="167"/>
      <c r="Q487" s="167">
        <f>SUM(Q488:Q493)</f>
        <v>0</v>
      </c>
      <c r="R487" s="168"/>
      <c r="S487" s="168"/>
      <c r="T487" s="168"/>
      <c r="U487" s="168"/>
      <c r="V487" s="168">
        <f>SUM(V488:V493)</f>
        <v>144.53</v>
      </c>
      <c r="W487" s="168"/>
      <c r="X487" s="168"/>
      <c r="Y487" s="168"/>
      <c r="AG487" t="s">
        <v>106</v>
      </c>
    </row>
    <row r="488" spans="1:60" outlineLevel="1" x14ac:dyDescent="0.2">
      <c r="A488" s="176">
        <v>11</v>
      </c>
      <c r="B488" s="177" t="s">
        <v>525</v>
      </c>
      <c r="C488" s="184" t="s">
        <v>526</v>
      </c>
      <c r="D488" s="178" t="s">
        <v>135</v>
      </c>
      <c r="E488" s="179">
        <v>1075.5160000000001</v>
      </c>
      <c r="F488" s="180">
        <v>0</v>
      </c>
      <c r="G488" s="181">
        <f>ROUND(E488*F488,2)</f>
        <v>0</v>
      </c>
      <c r="H488" s="161">
        <v>5.6</v>
      </c>
      <c r="I488" s="160">
        <f>ROUND(E488*H488,2)</f>
        <v>6022.89</v>
      </c>
      <c r="J488" s="161">
        <v>17.7</v>
      </c>
      <c r="K488" s="160">
        <f>ROUND(E488*J488,2)</f>
        <v>19036.63</v>
      </c>
      <c r="L488" s="160">
        <v>21</v>
      </c>
      <c r="M488" s="160">
        <f>G488*(1+L488/100)</f>
        <v>0</v>
      </c>
      <c r="N488" s="159">
        <v>6.9999999999999994E-5</v>
      </c>
      <c r="O488" s="159">
        <f>ROUND(E488*N488,2)</f>
        <v>0.08</v>
      </c>
      <c r="P488" s="159">
        <v>0</v>
      </c>
      <c r="Q488" s="159">
        <f>ROUND(E488*P488,2)</f>
        <v>0</v>
      </c>
      <c r="R488" s="160"/>
      <c r="S488" s="160" t="s">
        <v>110</v>
      </c>
      <c r="T488" s="160" t="s">
        <v>110</v>
      </c>
      <c r="U488" s="160">
        <v>3.2480000000000002E-2</v>
      </c>
      <c r="V488" s="160">
        <f>ROUND(E488*U488,2)</f>
        <v>34.93</v>
      </c>
      <c r="W488" s="160"/>
      <c r="X488" s="160" t="s">
        <v>136</v>
      </c>
      <c r="Y488" s="160" t="s">
        <v>113</v>
      </c>
      <c r="Z488" s="150"/>
      <c r="AA488" s="150"/>
      <c r="AB488" s="150"/>
      <c r="AC488" s="150"/>
      <c r="AD488" s="150"/>
      <c r="AE488" s="150"/>
      <c r="AF488" s="150"/>
      <c r="AG488" s="150" t="s">
        <v>137</v>
      </c>
      <c r="AH488" s="150"/>
      <c r="AI488" s="150"/>
      <c r="AJ488" s="150"/>
      <c r="AK488" s="150"/>
      <c r="AL488" s="150"/>
      <c r="AM488" s="150"/>
      <c r="AN488" s="150"/>
      <c r="AO488" s="150"/>
      <c r="AP488" s="150"/>
      <c r="AQ488" s="150"/>
      <c r="AR488" s="150"/>
      <c r="AS488" s="150"/>
      <c r="AT488" s="150"/>
      <c r="AU488" s="150"/>
      <c r="AV488" s="150"/>
      <c r="AW488" s="150"/>
      <c r="AX488" s="150"/>
      <c r="AY488" s="150"/>
      <c r="AZ488" s="150"/>
      <c r="BA488" s="150"/>
      <c r="BB488" s="150"/>
      <c r="BC488" s="150"/>
      <c r="BD488" s="150"/>
      <c r="BE488" s="150"/>
      <c r="BF488" s="150"/>
      <c r="BG488" s="150"/>
      <c r="BH488" s="150"/>
    </row>
    <row r="489" spans="1:60" outlineLevel="2" x14ac:dyDescent="0.2">
      <c r="A489" s="157"/>
      <c r="B489" s="158"/>
      <c r="C489" s="185" t="s">
        <v>527</v>
      </c>
      <c r="D489" s="165"/>
      <c r="E489" s="166">
        <v>1052.2159999999999</v>
      </c>
      <c r="F489" s="160"/>
      <c r="G489" s="160"/>
      <c r="H489" s="160"/>
      <c r="I489" s="160"/>
      <c r="J489" s="160"/>
      <c r="K489" s="160"/>
      <c r="L489" s="160"/>
      <c r="M489" s="160"/>
      <c r="N489" s="159"/>
      <c r="O489" s="159"/>
      <c r="P489" s="159"/>
      <c r="Q489" s="159"/>
      <c r="R489" s="160"/>
      <c r="S489" s="160"/>
      <c r="T489" s="160"/>
      <c r="U489" s="160"/>
      <c r="V489" s="160"/>
      <c r="W489" s="160"/>
      <c r="X489" s="160"/>
      <c r="Y489" s="160"/>
      <c r="Z489" s="150"/>
      <c r="AA489" s="150"/>
      <c r="AB489" s="150"/>
      <c r="AC489" s="150"/>
      <c r="AD489" s="150"/>
      <c r="AE489" s="150"/>
      <c r="AF489" s="150"/>
      <c r="AG489" s="150" t="s">
        <v>118</v>
      </c>
      <c r="AH489" s="150">
        <v>0</v>
      </c>
      <c r="AI489" s="150"/>
      <c r="AJ489" s="150"/>
      <c r="AK489" s="150"/>
      <c r="AL489" s="150"/>
      <c r="AM489" s="150"/>
      <c r="AN489" s="150"/>
      <c r="AO489" s="150"/>
      <c r="AP489" s="150"/>
      <c r="AQ489" s="150"/>
      <c r="AR489" s="150"/>
      <c r="AS489" s="150"/>
      <c r="AT489" s="150"/>
      <c r="AU489" s="150"/>
      <c r="AV489" s="150"/>
      <c r="AW489" s="150"/>
      <c r="AX489" s="150"/>
      <c r="AY489" s="150"/>
      <c r="AZ489" s="150"/>
      <c r="BA489" s="150"/>
      <c r="BB489" s="150"/>
      <c r="BC489" s="150"/>
      <c r="BD489" s="150"/>
      <c r="BE489" s="150"/>
      <c r="BF489" s="150"/>
      <c r="BG489" s="150"/>
      <c r="BH489" s="150"/>
    </row>
    <row r="490" spans="1:60" ht="22.5" outlineLevel="3" x14ac:dyDescent="0.2">
      <c r="A490" s="157"/>
      <c r="B490" s="158"/>
      <c r="C490" s="185" t="s">
        <v>528</v>
      </c>
      <c r="D490" s="165"/>
      <c r="E490" s="166">
        <v>23.3</v>
      </c>
      <c r="F490" s="160"/>
      <c r="G490" s="160"/>
      <c r="H490" s="160"/>
      <c r="I490" s="160"/>
      <c r="J490" s="160"/>
      <c r="K490" s="160"/>
      <c r="L490" s="160"/>
      <c r="M490" s="160"/>
      <c r="N490" s="159"/>
      <c r="O490" s="159"/>
      <c r="P490" s="159"/>
      <c r="Q490" s="159"/>
      <c r="R490" s="160"/>
      <c r="S490" s="160"/>
      <c r="T490" s="160"/>
      <c r="U490" s="160"/>
      <c r="V490" s="160"/>
      <c r="W490" s="160"/>
      <c r="X490" s="160"/>
      <c r="Y490" s="160"/>
      <c r="Z490" s="150"/>
      <c r="AA490" s="150"/>
      <c r="AB490" s="150"/>
      <c r="AC490" s="150"/>
      <c r="AD490" s="150"/>
      <c r="AE490" s="150"/>
      <c r="AF490" s="150"/>
      <c r="AG490" s="150" t="s">
        <v>118</v>
      </c>
      <c r="AH490" s="150">
        <v>0</v>
      </c>
      <c r="AI490" s="150"/>
      <c r="AJ490" s="150"/>
      <c r="AK490" s="150"/>
      <c r="AL490" s="150"/>
      <c r="AM490" s="150"/>
      <c r="AN490" s="150"/>
      <c r="AO490" s="150"/>
      <c r="AP490" s="150"/>
      <c r="AQ490" s="150"/>
      <c r="AR490" s="150"/>
      <c r="AS490" s="150"/>
      <c r="AT490" s="150"/>
      <c r="AU490" s="150"/>
      <c r="AV490" s="150"/>
      <c r="AW490" s="150"/>
      <c r="AX490" s="150"/>
      <c r="AY490" s="150"/>
      <c r="AZ490" s="150"/>
      <c r="BA490" s="150"/>
      <c r="BB490" s="150"/>
      <c r="BC490" s="150"/>
      <c r="BD490" s="150"/>
      <c r="BE490" s="150"/>
      <c r="BF490" s="150"/>
      <c r="BG490" s="150"/>
      <c r="BH490" s="150"/>
    </row>
    <row r="491" spans="1:60" outlineLevel="1" x14ac:dyDescent="0.2">
      <c r="A491" s="176">
        <v>12</v>
      </c>
      <c r="B491" s="177" t="s">
        <v>529</v>
      </c>
      <c r="C491" s="184" t="s">
        <v>539</v>
      </c>
      <c r="D491" s="178" t="s">
        <v>135</v>
      </c>
      <c r="E491" s="179">
        <v>1075.46</v>
      </c>
      <c r="F491" s="180">
        <v>0</v>
      </c>
      <c r="G491" s="181">
        <f>ROUND(E491*F491,2)</f>
        <v>0</v>
      </c>
      <c r="H491" s="161">
        <v>19.53</v>
      </c>
      <c r="I491" s="160">
        <f>ROUND(E491*H491,2)</f>
        <v>21003.73</v>
      </c>
      <c r="J491" s="161">
        <v>55.47</v>
      </c>
      <c r="K491" s="160">
        <f>ROUND(E491*J491,2)</f>
        <v>59655.77</v>
      </c>
      <c r="L491" s="160">
        <v>21</v>
      </c>
      <c r="M491" s="160">
        <f>G491*(1+L491/100)</f>
        <v>0</v>
      </c>
      <c r="N491" s="159">
        <v>4.6000000000000001E-4</v>
      </c>
      <c r="O491" s="159">
        <f>ROUND(E491*N491,2)</f>
        <v>0.49</v>
      </c>
      <c r="P491" s="159">
        <v>0</v>
      </c>
      <c r="Q491" s="159">
        <f>ROUND(E491*P491,2)</f>
        <v>0</v>
      </c>
      <c r="R491" s="160"/>
      <c r="S491" s="160" t="s">
        <v>110</v>
      </c>
      <c r="T491" s="160" t="s">
        <v>110</v>
      </c>
      <c r="U491" s="160">
        <v>0.10191</v>
      </c>
      <c r="V491" s="160">
        <f>ROUND(E491*U491,2)</f>
        <v>109.6</v>
      </c>
      <c r="W491" s="160"/>
      <c r="X491" s="160" t="s">
        <v>136</v>
      </c>
      <c r="Y491" s="160" t="s">
        <v>113</v>
      </c>
      <c r="Z491" s="150"/>
      <c r="AA491" s="150"/>
      <c r="AB491" s="150"/>
      <c r="AC491" s="150"/>
      <c r="AD491" s="150"/>
      <c r="AE491" s="150"/>
      <c r="AF491" s="150"/>
      <c r="AG491" s="150" t="s">
        <v>137</v>
      </c>
      <c r="AH491" s="150"/>
      <c r="AI491" s="150"/>
      <c r="AJ491" s="150"/>
      <c r="AK491" s="150"/>
      <c r="AL491" s="150"/>
      <c r="AM491" s="150"/>
      <c r="AN491" s="150"/>
      <c r="AO491" s="150"/>
      <c r="AP491" s="150"/>
      <c r="AQ491" s="150"/>
      <c r="AR491" s="150"/>
      <c r="AS491" s="150"/>
      <c r="AT491" s="150"/>
      <c r="AU491" s="150"/>
      <c r="AV491" s="150"/>
      <c r="AW491" s="150"/>
      <c r="AX491" s="150"/>
      <c r="AY491" s="150"/>
      <c r="AZ491" s="150"/>
      <c r="BA491" s="150"/>
      <c r="BB491" s="150"/>
      <c r="BC491" s="150"/>
      <c r="BD491" s="150"/>
      <c r="BE491" s="150"/>
      <c r="BF491" s="150"/>
      <c r="BG491" s="150"/>
      <c r="BH491" s="150"/>
    </row>
    <row r="492" spans="1:60" outlineLevel="2" x14ac:dyDescent="0.2">
      <c r="A492" s="157"/>
      <c r="B492" s="158"/>
      <c r="C492" s="185" t="s">
        <v>530</v>
      </c>
      <c r="D492" s="165"/>
      <c r="E492" s="166">
        <v>1052.1600000000001</v>
      </c>
      <c r="F492" s="160"/>
      <c r="G492" s="160"/>
      <c r="H492" s="160"/>
      <c r="I492" s="160"/>
      <c r="J492" s="160"/>
      <c r="K492" s="160"/>
      <c r="L492" s="160"/>
      <c r="M492" s="160"/>
      <c r="N492" s="159"/>
      <c r="O492" s="159"/>
      <c r="P492" s="159"/>
      <c r="Q492" s="159"/>
      <c r="R492" s="160"/>
      <c r="S492" s="160"/>
      <c r="T492" s="160"/>
      <c r="U492" s="160"/>
      <c r="V492" s="160"/>
      <c r="W492" s="160"/>
      <c r="X492" s="160"/>
      <c r="Y492" s="160"/>
      <c r="Z492" s="150"/>
      <c r="AA492" s="150"/>
      <c r="AB492" s="150"/>
      <c r="AC492" s="150"/>
      <c r="AD492" s="150"/>
      <c r="AE492" s="150"/>
      <c r="AF492" s="150"/>
      <c r="AG492" s="150" t="s">
        <v>118</v>
      </c>
      <c r="AH492" s="150">
        <v>0</v>
      </c>
      <c r="AI492" s="150"/>
      <c r="AJ492" s="150"/>
      <c r="AK492" s="150"/>
      <c r="AL492" s="150"/>
      <c r="AM492" s="150"/>
      <c r="AN492" s="150"/>
      <c r="AO492" s="150"/>
      <c r="AP492" s="150"/>
      <c r="AQ492" s="150"/>
      <c r="AR492" s="150"/>
      <c r="AS492" s="150"/>
      <c r="AT492" s="150"/>
      <c r="AU492" s="150"/>
      <c r="AV492" s="150"/>
      <c r="AW492" s="150"/>
      <c r="AX492" s="150"/>
      <c r="AY492" s="150"/>
      <c r="AZ492" s="150"/>
      <c r="BA492" s="150"/>
      <c r="BB492" s="150"/>
      <c r="BC492" s="150"/>
      <c r="BD492" s="150"/>
      <c r="BE492" s="150"/>
      <c r="BF492" s="150"/>
      <c r="BG492" s="150"/>
      <c r="BH492" s="150"/>
    </row>
    <row r="493" spans="1:60" ht="22.5" outlineLevel="3" x14ac:dyDescent="0.2">
      <c r="A493" s="157"/>
      <c r="B493" s="158"/>
      <c r="C493" s="185" t="s">
        <v>528</v>
      </c>
      <c r="D493" s="165"/>
      <c r="E493" s="166">
        <v>23.3</v>
      </c>
      <c r="F493" s="160"/>
      <c r="G493" s="160"/>
      <c r="H493" s="160"/>
      <c r="I493" s="160"/>
      <c r="J493" s="160"/>
      <c r="K493" s="160"/>
      <c r="L493" s="160"/>
      <c r="M493" s="160"/>
      <c r="N493" s="159"/>
      <c r="O493" s="159"/>
      <c r="P493" s="159"/>
      <c r="Q493" s="159"/>
      <c r="R493" s="160"/>
      <c r="S493" s="160"/>
      <c r="T493" s="160"/>
      <c r="U493" s="160"/>
      <c r="V493" s="160"/>
      <c r="W493" s="160"/>
      <c r="X493" s="160"/>
      <c r="Y493" s="160"/>
      <c r="Z493" s="150"/>
      <c r="AA493" s="150"/>
      <c r="AB493" s="150"/>
      <c r="AC493" s="150"/>
      <c r="AD493" s="150"/>
      <c r="AE493" s="150"/>
      <c r="AF493" s="150"/>
      <c r="AG493" s="150" t="s">
        <v>118</v>
      </c>
      <c r="AH493" s="150">
        <v>0</v>
      </c>
      <c r="AI493" s="150"/>
      <c r="AJ493" s="150"/>
      <c r="AK493" s="150"/>
      <c r="AL493" s="150"/>
      <c r="AM493" s="150"/>
      <c r="AN493" s="150"/>
      <c r="AO493" s="150"/>
      <c r="AP493" s="150"/>
      <c r="AQ493" s="150"/>
      <c r="AR493" s="150"/>
      <c r="AS493" s="150"/>
      <c r="AT493" s="150"/>
      <c r="AU493" s="150"/>
      <c r="AV493" s="150"/>
      <c r="AW493" s="150"/>
      <c r="AX493" s="150"/>
      <c r="AY493" s="150"/>
      <c r="AZ493" s="150"/>
      <c r="BA493" s="150"/>
      <c r="BB493" s="150"/>
      <c r="BC493" s="150"/>
      <c r="BD493" s="150"/>
      <c r="BE493" s="150"/>
      <c r="BF493" s="150"/>
      <c r="BG493" s="150"/>
      <c r="BH493" s="150"/>
    </row>
    <row r="494" spans="1:60" x14ac:dyDescent="0.2">
      <c r="A494" s="169" t="s">
        <v>105</v>
      </c>
      <c r="B494" s="170" t="s">
        <v>74</v>
      </c>
      <c r="C494" s="183" t="s">
        <v>75</v>
      </c>
      <c r="D494" s="171"/>
      <c r="E494" s="172"/>
      <c r="F494" s="173"/>
      <c r="G494" s="174">
        <f>SUMIF(AG495:AG497,"&lt;&gt;NOR",G495:G497)</f>
        <v>0</v>
      </c>
      <c r="H494" s="168"/>
      <c r="I494" s="168">
        <f>SUM(I495:I497)</f>
        <v>0</v>
      </c>
      <c r="J494" s="168"/>
      <c r="K494" s="168">
        <f>SUM(K495:K497)</f>
        <v>18724.940000000002</v>
      </c>
      <c r="L494" s="168"/>
      <c r="M494" s="168">
        <f>SUM(M495:M497)</f>
        <v>0</v>
      </c>
      <c r="N494" s="167"/>
      <c r="O494" s="167">
        <f>SUM(O495:O497)</f>
        <v>0</v>
      </c>
      <c r="P494" s="167"/>
      <c r="Q494" s="167">
        <f>SUM(Q495:Q497)</f>
        <v>0</v>
      </c>
      <c r="R494" s="168"/>
      <c r="S494" s="168"/>
      <c r="T494" s="168"/>
      <c r="U494" s="168"/>
      <c r="V494" s="168">
        <f>SUM(V495:V497)</f>
        <v>37.870000000000005</v>
      </c>
      <c r="W494" s="168"/>
      <c r="X494" s="168"/>
      <c r="Y494" s="168"/>
      <c r="AG494" t="s">
        <v>106</v>
      </c>
    </row>
    <row r="495" spans="1:60" outlineLevel="1" x14ac:dyDescent="0.2">
      <c r="A495" s="189">
        <v>13</v>
      </c>
      <c r="B495" s="190" t="s">
        <v>531</v>
      </c>
      <c r="C495" s="196" t="s">
        <v>532</v>
      </c>
      <c r="D495" s="191" t="s">
        <v>472</v>
      </c>
      <c r="E495" s="192">
        <v>2.1027499999999999</v>
      </c>
      <c r="F495" s="193">
        <v>0</v>
      </c>
      <c r="G495" s="194">
        <f>ROUND(E495*F495,2)</f>
        <v>0</v>
      </c>
      <c r="H495" s="161">
        <v>0</v>
      </c>
      <c r="I495" s="160">
        <f>ROUND(E495*H495,2)</f>
        <v>0</v>
      </c>
      <c r="J495" s="161">
        <v>105</v>
      </c>
      <c r="K495" s="160">
        <f>ROUND(E495*J495,2)</f>
        <v>220.79</v>
      </c>
      <c r="L495" s="160">
        <v>21</v>
      </c>
      <c r="M495" s="160">
        <f>G495*(1+L495/100)</f>
        <v>0</v>
      </c>
      <c r="N495" s="159">
        <v>0</v>
      </c>
      <c r="O495" s="159">
        <f>ROUND(E495*N495,2)</f>
        <v>0</v>
      </c>
      <c r="P495" s="159">
        <v>0</v>
      </c>
      <c r="Q495" s="159">
        <f>ROUND(E495*P495,2)</f>
        <v>0</v>
      </c>
      <c r="R495" s="160"/>
      <c r="S495" s="160" t="s">
        <v>110</v>
      </c>
      <c r="T495" s="160" t="s">
        <v>111</v>
      </c>
      <c r="U495" s="160">
        <v>0.01</v>
      </c>
      <c r="V495" s="160">
        <f>ROUND(E495*U495,2)</f>
        <v>0.02</v>
      </c>
      <c r="W495" s="160"/>
      <c r="X495" s="160" t="s">
        <v>533</v>
      </c>
      <c r="Y495" s="160" t="s">
        <v>113</v>
      </c>
      <c r="Z495" s="150"/>
      <c r="AA495" s="150"/>
      <c r="AB495" s="150"/>
      <c r="AC495" s="150"/>
      <c r="AD495" s="150"/>
      <c r="AE495" s="150"/>
      <c r="AF495" s="150"/>
      <c r="AG495" s="150" t="s">
        <v>534</v>
      </c>
      <c r="AH495" s="150"/>
      <c r="AI495" s="150"/>
      <c r="AJ495" s="150"/>
      <c r="AK495" s="150"/>
      <c r="AL495" s="150"/>
      <c r="AM495" s="150"/>
      <c r="AN495" s="150"/>
      <c r="AO495" s="150"/>
      <c r="AP495" s="150"/>
      <c r="AQ495" s="150"/>
      <c r="AR495" s="150"/>
      <c r="AS495" s="150"/>
      <c r="AT495" s="150"/>
      <c r="AU495" s="150"/>
      <c r="AV495" s="150"/>
      <c r="AW495" s="150"/>
      <c r="AX495" s="150"/>
      <c r="AY495" s="150"/>
      <c r="AZ495" s="150"/>
      <c r="BA495" s="150"/>
      <c r="BB495" s="150"/>
      <c r="BC495" s="150"/>
      <c r="BD495" s="150"/>
      <c r="BE495" s="150"/>
      <c r="BF495" s="150"/>
      <c r="BG495" s="150"/>
      <c r="BH495" s="150"/>
    </row>
    <row r="496" spans="1:60" outlineLevel="1" x14ac:dyDescent="0.2">
      <c r="A496" s="189">
        <v>14</v>
      </c>
      <c r="B496" s="190" t="s">
        <v>535</v>
      </c>
      <c r="C496" s="196" t="s">
        <v>536</v>
      </c>
      <c r="D496" s="191" t="s">
        <v>472</v>
      </c>
      <c r="E496" s="192">
        <v>21.027450000000002</v>
      </c>
      <c r="F496" s="193">
        <v>0</v>
      </c>
      <c r="G496" s="194">
        <f>ROUND(E496*F496,2)</f>
        <v>0</v>
      </c>
      <c r="H496" s="161">
        <v>0</v>
      </c>
      <c r="I496" s="160">
        <f>ROUND(E496*H496,2)</f>
        <v>0</v>
      </c>
      <c r="J496" s="161">
        <v>105</v>
      </c>
      <c r="K496" s="160">
        <f>ROUND(E496*J496,2)</f>
        <v>2207.88</v>
      </c>
      <c r="L496" s="160">
        <v>21</v>
      </c>
      <c r="M496" s="160">
        <f>G496*(1+L496/100)</f>
        <v>0</v>
      </c>
      <c r="N496" s="159">
        <v>0</v>
      </c>
      <c r="O496" s="159">
        <f>ROUND(E496*N496,2)</f>
        <v>0</v>
      </c>
      <c r="P496" s="159">
        <v>0</v>
      </c>
      <c r="Q496" s="159">
        <f>ROUND(E496*P496,2)</f>
        <v>0</v>
      </c>
      <c r="R496" s="160"/>
      <c r="S496" s="160" t="s">
        <v>110</v>
      </c>
      <c r="T496" s="160" t="s">
        <v>111</v>
      </c>
      <c r="U496" s="160">
        <v>0</v>
      </c>
      <c r="V496" s="160">
        <f>ROUND(E496*U496,2)</f>
        <v>0</v>
      </c>
      <c r="W496" s="160"/>
      <c r="X496" s="160" t="s">
        <v>533</v>
      </c>
      <c r="Y496" s="160" t="s">
        <v>113</v>
      </c>
      <c r="Z496" s="150"/>
      <c r="AA496" s="150"/>
      <c r="AB496" s="150"/>
      <c r="AC496" s="150"/>
      <c r="AD496" s="150"/>
      <c r="AE496" s="150"/>
      <c r="AF496" s="150"/>
      <c r="AG496" s="150" t="s">
        <v>534</v>
      </c>
      <c r="AH496" s="150"/>
      <c r="AI496" s="150"/>
      <c r="AJ496" s="150"/>
      <c r="AK496" s="150"/>
      <c r="AL496" s="150"/>
      <c r="AM496" s="150"/>
      <c r="AN496" s="150"/>
      <c r="AO496" s="150"/>
      <c r="AP496" s="150"/>
      <c r="AQ496" s="150"/>
      <c r="AR496" s="150"/>
      <c r="AS496" s="150"/>
      <c r="AT496" s="150"/>
      <c r="AU496" s="150"/>
      <c r="AV496" s="150"/>
      <c r="AW496" s="150"/>
      <c r="AX496" s="150"/>
      <c r="AY496" s="150"/>
      <c r="AZ496" s="150"/>
      <c r="BA496" s="150"/>
      <c r="BB496" s="150"/>
      <c r="BC496" s="150"/>
      <c r="BD496" s="150"/>
      <c r="BE496" s="150"/>
      <c r="BF496" s="150"/>
      <c r="BG496" s="150"/>
      <c r="BH496" s="150"/>
    </row>
    <row r="497" spans="1:60" outlineLevel="1" x14ac:dyDescent="0.2">
      <c r="A497" s="176">
        <v>15</v>
      </c>
      <c r="B497" s="177" t="s">
        <v>537</v>
      </c>
      <c r="C497" s="184" t="s">
        <v>538</v>
      </c>
      <c r="D497" s="178" t="s">
        <v>472</v>
      </c>
      <c r="E497" s="179">
        <v>105.13724999999999</v>
      </c>
      <c r="F497" s="180">
        <v>0</v>
      </c>
      <c r="G497" s="181">
        <f>ROUND(E497*F497,2)</f>
        <v>0</v>
      </c>
      <c r="H497" s="161">
        <v>0</v>
      </c>
      <c r="I497" s="160">
        <f>ROUND(E497*H497,2)</f>
        <v>0</v>
      </c>
      <c r="J497" s="161">
        <v>155</v>
      </c>
      <c r="K497" s="160">
        <f>ROUND(E497*J497,2)</f>
        <v>16296.27</v>
      </c>
      <c r="L497" s="160">
        <v>21</v>
      </c>
      <c r="M497" s="160">
        <f>G497*(1+L497/100)</f>
        <v>0</v>
      </c>
      <c r="N497" s="159">
        <v>0</v>
      </c>
      <c r="O497" s="159">
        <f>ROUND(E497*N497,2)</f>
        <v>0</v>
      </c>
      <c r="P497" s="159">
        <v>0</v>
      </c>
      <c r="Q497" s="159">
        <f>ROUND(E497*P497,2)</f>
        <v>0</v>
      </c>
      <c r="R497" s="160"/>
      <c r="S497" s="160" t="s">
        <v>110</v>
      </c>
      <c r="T497" s="160" t="s">
        <v>110</v>
      </c>
      <c r="U497" s="160">
        <v>0.36</v>
      </c>
      <c r="V497" s="160">
        <f>ROUND(E497*U497,2)</f>
        <v>37.85</v>
      </c>
      <c r="W497" s="160"/>
      <c r="X497" s="160" t="s">
        <v>533</v>
      </c>
      <c r="Y497" s="160" t="s">
        <v>113</v>
      </c>
      <c r="Z497" s="150"/>
      <c r="AA497" s="150"/>
      <c r="AB497" s="150"/>
      <c r="AC497" s="150"/>
      <c r="AD497" s="150"/>
      <c r="AE497" s="150"/>
      <c r="AF497" s="150"/>
      <c r="AG497" s="150" t="s">
        <v>534</v>
      </c>
      <c r="AH497" s="150"/>
      <c r="AI497" s="150"/>
      <c r="AJ497" s="150"/>
      <c r="AK497" s="150"/>
      <c r="AL497" s="150"/>
      <c r="AM497" s="150"/>
      <c r="AN497" s="150"/>
      <c r="AO497" s="150"/>
      <c r="AP497" s="150"/>
      <c r="AQ497" s="150"/>
      <c r="AR497" s="150"/>
      <c r="AS497" s="150"/>
      <c r="AT497" s="150"/>
      <c r="AU497" s="150"/>
      <c r="AV497" s="150"/>
      <c r="AW497" s="150"/>
      <c r="AX497" s="150"/>
      <c r="AY497" s="150"/>
      <c r="AZ497" s="150"/>
      <c r="BA497" s="150"/>
      <c r="BB497" s="150"/>
      <c r="BC497" s="150"/>
      <c r="BD497" s="150"/>
      <c r="BE497" s="150"/>
      <c r="BF497" s="150"/>
      <c r="BG497" s="150"/>
      <c r="BH497" s="150"/>
    </row>
    <row r="498" spans="1:60" x14ac:dyDescent="0.2">
      <c r="A498" s="3"/>
      <c r="B498" s="4"/>
      <c r="C498" s="186"/>
      <c r="D498" s="6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AE498">
        <v>15</v>
      </c>
      <c r="AF498">
        <v>21</v>
      </c>
      <c r="AG498" t="s">
        <v>91</v>
      </c>
    </row>
    <row r="499" spans="1:60" x14ac:dyDescent="0.2">
      <c r="A499" s="153"/>
      <c r="B499" s="154" t="s">
        <v>31</v>
      </c>
      <c r="C499" s="187"/>
      <c r="D499" s="155"/>
      <c r="E499" s="156"/>
      <c r="F499" s="156"/>
      <c r="G499" s="175">
        <f>G8+G12+G344+G347+G356+G358+G487+G494</f>
        <v>0</v>
      </c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AE499">
        <f>SUMIF(L7:L497,AE498,G7:G497)</f>
        <v>0</v>
      </c>
      <c r="AF499">
        <f>SUMIF(L7:L497,AF498,G7:G497)</f>
        <v>0</v>
      </c>
      <c r="AG499" t="s">
        <v>129</v>
      </c>
    </row>
    <row r="500" spans="1:60" x14ac:dyDescent="0.2">
      <c r="A500" s="3"/>
      <c r="B500" s="4"/>
      <c r="C500" s="186"/>
      <c r="D500" s="6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60" x14ac:dyDescent="0.2">
      <c r="A501" s="3"/>
      <c r="B501" s="4"/>
      <c r="C501" s="186"/>
      <c r="D501" s="6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60" x14ac:dyDescent="0.2">
      <c r="A502" s="272" t="s">
        <v>130</v>
      </c>
      <c r="B502" s="272"/>
      <c r="C502" s="273"/>
      <c r="D502" s="6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60" x14ac:dyDescent="0.2">
      <c r="A503" s="251" t="s">
        <v>540</v>
      </c>
      <c r="B503" s="252"/>
      <c r="C503" s="253"/>
      <c r="D503" s="252"/>
      <c r="E503" s="252"/>
      <c r="F503" s="252"/>
      <c r="G503" s="254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AG503" t="s">
        <v>131</v>
      </c>
    </row>
    <row r="504" spans="1:60" x14ac:dyDescent="0.2">
      <c r="A504" s="255"/>
      <c r="B504" s="256"/>
      <c r="C504" s="257"/>
      <c r="D504" s="256"/>
      <c r="E504" s="256"/>
      <c r="F504" s="256"/>
      <c r="G504" s="258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60" x14ac:dyDescent="0.2">
      <c r="A505" s="255"/>
      <c r="B505" s="256"/>
      <c r="C505" s="257"/>
      <c r="D505" s="256"/>
      <c r="E505" s="256"/>
      <c r="F505" s="256"/>
      <c r="G505" s="258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60" x14ac:dyDescent="0.2">
      <c r="A506" s="255"/>
      <c r="B506" s="256"/>
      <c r="C506" s="257"/>
      <c r="D506" s="256"/>
      <c r="E506" s="256"/>
      <c r="F506" s="256"/>
      <c r="G506" s="258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60" x14ac:dyDescent="0.2">
      <c r="A507" s="259"/>
      <c r="B507" s="260"/>
      <c r="C507" s="261"/>
      <c r="D507" s="260"/>
      <c r="E507" s="260"/>
      <c r="F507" s="260"/>
      <c r="G507" s="262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60" x14ac:dyDescent="0.2">
      <c r="A508" s="3"/>
      <c r="B508" s="4"/>
      <c r="C508" s="186"/>
      <c r="D508" s="6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60" x14ac:dyDescent="0.2">
      <c r="C509" s="188"/>
      <c r="D509" s="10"/>
      <c r="AG509" t="s">
        <v>132</v>
      </c>
    </row>
    <row r="510" spans="1:60" x14ac:dyDescent="0.2">
      <c r="D510" s="10"/>
    </row>
    <row r="511" spans="1:60" x14ac:dyDescent="0.2">
      <c r="D511" s="10"/>
    </row>
    <row r="512" spans="1:60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503:G507"/>
    <mergeCell ref="C10:G10"/>
    <mergeCell ref="C14:G14"/>
    <mergeCell ref="C15:G15"/>
    <mergeCell ref="C17:G17"/>
    <mergeCell ref="A1:G1"/>
    <mergeCell ref="C2:G2"/>
    <mergeCell ref="C3:G3"/>
    <mergeCell ref="C4:G4"/>
    <mergeCell ref="A502:C50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VRN</vt:lpstr>
      <vt:lpstr>Stavební rozpočet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'Stavební rozpočet '!Názvy_tisku</vt:lpstr>
      <vt:lpstr>VRN!Názvy_tisku</vt:lpstr>
      <vt:lpstr>oadresa</vt:lpstr>
      <vt:lpstr>Stavba!Objednatel</vt:lpstr>
      <vt:lpstr>Stavba!Objekt</vt:lpstr>
      <vt:lpstr>Stavba!Oblast_tisku</vt:lpstr>
      <vt:lpstr>'Stavební rozpočet '!Oblast_tisku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Josef Křeháček</cp:lastModifiedBy>
  <cp:lastPrinted>2023-05-10T18:52:15Z</cp:lastPrinted>
  <dcterms:created xsi:type="dcterms:W3CDTF">2009-04-08T07:15:50Z</dcterms:created>
  <dcterms:modified xsi:type="dcterms:W3CDTF">2023-11-24T16:17:36Z</dcterms:modified>
</cp:coreProperties>
</file>